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showInkAnnotation="0"/>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workbook>
</file>

<file path=xl/calcChain.xml><?xml version="1.0" encoding="utf-8"?>
<calcChain xmlns="http://schemas.openxmlformats.org/spreadsheetml/2006/main">
  <c r="L1477" i="9" l="1"/>
  <c r="J1477" i="9"/>
  <c r="F347" i="9"/>
  <c r="F346" i="9"/>
  <c r="F345" i="9"/>
  <c r="F344" i="9"/>
  <c r="F343" i="9"/>
  <c r="F342" i="9"/>
  <c r="F341" i="9" s="1"/>
  <c r="M340" i="9"/>
  <c r="L340" i="9"/>
  <c r="F340" i="9" s="1"/>
  <c r="E340" i="9"/>
  <c r="B340" i="9" s="1"/>
  <c r="H339" i="9"/>
  <c r="G339" i="9"/>
  <c r="E339" i="9" s="1"/>
  <c r="B339" i="9" s="1"/>
  <c r="F339" i="9"/>
  <c r="F338" i="9"/>
  <c r="F337" i="9"/>
  <c r="F336" i="9"/>
  <c r="F335" i="9"/>
  <c r="H334" i="9"/>
  <c r="G334" i="9"/>
  <c r="F334" i="9"/>
  <c r="E334" i="9"/>
  <c r="B334" i="9" s="1"/>
  <c r="F333" i="9"/>
  <c r="H332" i="9"/>
  <c r="G332" i="9"/>
  <c r="E332" i="9" s="1"/>
  <c r="B332" i="9" s="1"/>
  <c r="F332" i="9"/>
  <c r="H331" i="9"/>
  <c r="G331" i="9"/>
  <c r="E331" i="9" s="1"/>
  <c r="B331" i="9" s="1"/>
  <c r="F331" i="9"/>
  <c r="H330" i="9"/>
  <c r="G330" i="9"/>
  <c r="F330" i="9"/>
  <c r="E330" i="9"/>
  <c r="B330" i="9" s="1"/>
  <c r="H329" i="9"/>
  <c r="G329" i="9"/>
  <c r="F329" i="9"/>
  <c r="E329" i="9"/>
  <c r="B329" i="9" s="1"/>
  <c r="H328" i="9"/>
  <c r="G328" i="9"/>
  <c r="F328" i="9"/>
  <c r="H327" i="9"/>
  <c r="G327" i="9"/>
  <c r="F327" i="9"/>
  <c r="E327" i="9"/>
  <c r="B327" i="9" s="1"/>
  <c r="H326" i="9"/>
  <c r="G326" i="9"/>
  <c r="F326" i="9"/>
  <c r="H325" i="9"/>
  <c r="G325" i="9"/>
  <c r="F325" i="9"/>
  <c r="H324" i="9"/>
  <c r="G324" i="9"/>
  <c r="E324" i="9" s="1"/>
  <c r="B324" i="9" s="1"/>
  <c r="F324" i="9"/>
  <c r="H323" i="9"/>
  <c r="G323" i="9"/>
  <c r="E323" i="9" s="1"/>
  <c r="B323" i="9" s="1"/>
  <c r="F323" i="9"/>
  <c r="H322" i="9"/>
  <c r="E322" i="9" s="1"/>
  <c r="B322" i="9" s="1"/>
  <c r="G322" i="9"/>
  <c r="F322" i="9"/>
  <c r="H321" i="9"/>
  <c r="G321" i="9"/>
  <c r="F321" i="9"/>
  <c r="H320" i="9"/>
  <c r="G320" i="9"/>
  <c r="E320" i="9" s="1"/>
  <c r="B320" i="9" s="1"/>
  <c r="F320" i="9"/>
  <c r="H319" i="9"/>
  <c r="G319" i="9"/>
  <c r="E319" i="9" s="1"/>
  <c r="B319" i="9" s="1"/>
  <c r="F319" i="9"/>
  <c r="H318" i="9"/>
  <c r="E318" i="9" s="1"/>
  <c r="B318" i="9" s="1"/>
  <c r="G318" i="9"/>
  <c r="F318" i="9"/>
  <c r="H317" i="9"/>
  <c r="G317" i="9"/>
  <c r="E317" i="9" s="1"/>
  <c r="B317" i="9" s="1"/>
  <c r="F317" i="9"/>
  <c r="H316" i="9"/>
  <c r="G316" i="9"/>
  <c r="E316" i="9" s="1"/>
  <c r="B316" i="9" s="1"/>
  <c r="F316" i="9"/>
  <c r="F315" i="9"/>
  <c r="F314" i="9"/>
  <c r="F313" i="9"/>
  <c r="H312" i="9"/>
  <c r="G312" i="9"/>
  <c r="E312" i="9" s="1"/>
  <c r="B312" i="9" s="1"/>
  <c r="F312" i="9"/>
  <c r="H311" i="9"/>
  <c r="E311" i="9" s="1"/>
  <c r="B311" i="9" s="1"/>
  <c r="G311" i="9"/>
  <c r="F311" i="9"/>
  <c r="H310" i="9"/>
  <c r="G310" i="9"/>
  <c r="F310" i="9"/>
  <c r="F309" i="9"/>
  <c r="F308" i="9"/>
  <c r="H307" i="9"/>
  <c r="G307" i="9"/>
  <c r="F307" i="9"/>
  <c r="F306" i="9"/>
  <c r="H305" i="9"/>
  <c r="E305" i="9" s="1"/>
  <c r="B305" i="9" s="1"/>
  <c r="G305" i="9"/>
  <c r="F305" i="9"/>
  <c r="H304" i="9"/>
  <c r="G304" i="9"/>
  <c r="F304" i="9"/>
  <c r="E304" i="9"/>
  <c r="B304" i="9" s="1"/>
  <c r="H303" i="9"/>
  <c r="G303" i="9"/>
  <c r="E303" i="9" s="1"/>
  <c r="B303" i="9" s="1"/>
  <c r="F303" i="9"/>
  <c r="F302" i="9"/>
  <c r="F301" i="9"/>
  <c r="F300" i="9"/>
  <c r="F299" i="9"/>
  <c r="F298" i="9"/>
  <c r="F297" i="9"/>
  <c r="L296" i="9"/>
  <c r="F296" i="9" s="1"/>
  <c r="H296" i="9"/>
  <c r="F295" i="9"/>
  <c r="I294" i="9"/>
  <c r="H294" i="9"/>
  <c r="F294" i="9"/>
  <c r="E293" i="9"/>
  <c r="M292" i="9"/>
  <c r="F292" i="9" s="1"/>
  <c r="B292" i="9" s="1"/>
  <c r="L292" i="9"/>
  <c r="E292" i="9"/>
  <c r="M291" i="9"/>
  <c r="L291" i="9"/>
  <c r="F291" i="9" s="1"/>
  <c r="E291" i="9"/>
  <c r="B291" i="9" s="1"/>
  <c r="M290" i="9"/>
  <c r="L290" i="9"/>
  <c r="F290" i="9"/>
  <c r="B290" i="9" s="1"/>
  <c r="E290" i="9"/>
  <c r="M289" i="9"/>
  <c r="L289" i="9"/>
  <c r="F289" i="9" s="1"/>
  <c r="E289" i="9"/>
  <c r="M288" i="9"/>
  <c r="F288" i="9" s="1"/>
  <c r="B288" i="9" s="1"/>
  <c r="L288" i="9"/>
  <c r="E288" i="9"/>
  <c r="M287" i="9"/>
  <c r="L287" i="9"/>
  <c r="F287" i="9" s="1"/>
  <c r="E287" i="9"/>
  <c r="B287" i="9" s="1"/>
  <c r="M286" i="9"/>
  <c r="L286" i="9"/>
  <c r="F286" i="9"/>
  <c r="B286" i="9" s="1"/>
  <c r="E286" i="9"/>
  <c r="M285" i="9"/>
  <c r="L285" i="9"/>
  <c r="F285" i="9" s="1"/>
  <c r="E285" i="9"/>
  <c r="B285" i="9" s="1"/>
  <c r="M284" i="9"/>
  <c r="F284" i="9" s="1"/>
  <c r="B284" i="9" s="1"/>
  <c r="L284" i="9"/>
  <c r="E284" i="9"/>
  <c r="M283" i="9"/>
  <c r="L283" i="9"/>
  <c r="F283" i="9" s="1"/>
  <c r="E283" i="9"/>
  <c r="M282" i="9"/>
  <c r="L282" i="9"/>
  <c r="F282" i="9"/>
  <c r="B282" i="9" s="1"/>
  <c r="E282" i="9"/>
  <c r="M281" i="9"/>
  <c r="L281" i="9"/>
  <c r="F281" i="9" s="1"/>
  <c r="E281" i="9"/>
  <c r="B281" i="9" s="1"/>
  <c r="M280" i="9"/>
  <c r="F280" i="9" s="1"/>
  <c r="B280" i="9" s="1"/>
  <c r="L280" i="9"/>
  <c r="E280" i="9"/>
  <c r="M279" i="9"/>
  <c r="L279" i="9"/>
  <c r="F279" i="9" s="1"/>
  <c r="E279" i="9"/>
  <c r="M278" i="9"/>
  <c r="L278" i="9"/>
  <c r="F278" i="9"/>
  <c r="B278" i="9" s="1"/>
  <c r="E278" i="9"/>
  <c r="M277" i="9"/>
  <c r="L277" i="9"/>
  <c r="F277" i="9" s="1"/>
  <c r="E277" i="9"/>
  <c r="M276" i="9"/>
  <c r="F276" i="9" s="1"/>
  <c r="B276" i="9" s="1"/>
  <c r="L276" i="9"/>
  <c r="E276" i="9"/>
  <c r="M275" i="9"/>
  <c r="L275" i="9"/>
  <c r="F275" i="9" s="1"/>
  <c r="E275" i="9"/>
  <c r="B275" i="9" s="1"/>
  <c r="M274" i="9"/>
  <c r="L274" i="9"/>
  <c r="F274" i="9"/>
  <c r="B274" i="9" s="1"/>
  <c r="E274" i="9"/>
  <c r="M273" i="9"/>
  <c r="L273" i="9"/>
  <c r="F273" i="9" s="1"/>
  <c r="E273" i="9"/>
  <c r="M272" i="9"/>
  <c r="F272" i="9" s="1"/>
  <c r="B272" i="9" s="1"/>
  <c r="L272" i="9"/>
  <c r="E272" i="9"/>
  <c r="M271" i="9"/>
  <c r="L271" i="9"/>
  <c r="F271" i="9" s="1"/>
  <c r="E271" i="9"/>
  <c r="B271" i="9" s="1"/>
  <c r="M270" i="9"/>
  <c r="L270" i="9"/>
  <c r="F270" i="9"/>
  <c r="B270" i="9" s="1"/>
  <c r="E270" i="9"/>
  <c r="M269" i="9"/>
  <c r="L269" i="9"/>
  <c r="F269" i="9" s="1"/>
  <c r="E269" i="9"/>
  <c r="B269" i="9" s="1"/>
  <c r="M268" i="9"/>
  <c r="F268" i="9" s="1"/>
  <c r="B268" i="9" s="1"/>
  <c r="L268" i="9"/>
  <c r="E268" i="9"/>
  <c r="M267" i="9"/>
  <c r="L267" i="9"/>
  <c r="F267" i="9" s="1"/>
  <c r="E267" i="9"/>
  <c r="M266" i="9"/>
  <c r="L266" i="9"/>
  <c r="F266" i="9"/>
  <c r="B266" i="9" s="1"/>
  <c r="E266" i="9"/>
  <c r="M265" i="9"/>
  <c r="L265" i="9"/>
  <c r="F265" i="9" s="1"/>
  <c r="E265" i="9"/>
  <c r="B265" i="9" s="1"/>
  <c r="M264" i="9"/>
  <c r="F264" i="9" s="1"/>
  <c r="B264" i="9" s="1"/>
  <c r="L264" i="9"/>
  <c r="E264" i="9"/>
  <c r="M263" i="9"/>
  <c r="L263" i="9"/>
  <c r="F263" i="9" s="1"/>
  <c r="E263" i="9"/>
  <c r="M262" i="9"/>
  <c r="L262" i="9"/>
  <c r="F262" i="9"/>
  <c r="B262" i="9" s="1"/>
  <c r="E262" i="9"/>
  <c r="M261" i="9"/>
  <c r="L261" i="9"/>
  <c r="F261" i="9" s="1"/>
  <c r="E261" i="9"/>
  <c r="M260" i="9"/>
  <c r="F260" i="9" s="1"/>
  <c r="B260" i="9" s="1"/>
  <c r="L260" i="9"/>
  <c r="E260" i="9"/>
  <c r="M259" i="9"/>
  <c r="L259" i="9"/>
  <c r="F259" i="9" s="1"/>
  <c r="E259" i="9"/>
  <c r="B259" i="9" s="1"/>
  <c r="M258" i="9"/>
  <c r="L258" i="9"/>
  <c r="F258" i="9"/>
  <c r="B258" i="9" s="1"/>
  <c r="E258" i="9"/>
  <c r="M257" i="9"/>
  <c r="L257" i="9"/>
  <c r="F257" i="9" s="1"/>
  <c r="E257" i="9"/>
  <c r="M256" i="9"/>
  <c r="F256" i="9" s="1"/>
  <c r="B256" i="9" s="1"/>
  <c r="L256" i="9"/>
  <c r="E256" i="9"/>
  <c r="M255" i="9"/>
  <c r="L255" i="9"/>
  <c r="F255" i="9" s="1"/>
  <c r="E255" i="9"/>
  <c r="B255" i="9" s="1"/>
  <c r="M254" i="9"/>
  <c r="L254" i="9"/>
  <c r="F254" i="9"/>
  <c r="B254" i="9" s="1"/>
  <c r="E254" i="9"/>
  <c r="M253" i="9"/>
  <c r="L253" i="9"/>
  <c r="F253" i="9" s="1"/>
  <c r="E253" i="9"/>
  <c r="B253" i="9" s="1"/>
  <c r="M252" i="9"/>
  <c r="F252" i="9" s="1"/>
  <c r="B252" i="9" s="1"/>
  <c r="L252" i="9"/>
  <c r="E252" i="9"/>
  <c r="M251" i="9"/>
  <c r="L251" i="9"/>
  <c r="F251" i="9" s="1"/>
  <c r="E251" i="9"/>
  <c r="M250" i="9"/>
  <c r="L250" i="9"/>
  <c r="F250" i="9"/>
  <c r="B250" i="9" s="1"/>
  <c r="E250" i="9"/>
  <c r="M249" i="9"/>
  <c r="L249" i="9"/>
  <c r="F249" i="9" s="1"/>
  <c r="E249" i="9"/>
  <c r="B249" i="9" s="1"/>
  <c r="M248" i="9"/>
  <c r="F248" i="9" s="1"/>
  <c r="B248" i="9" s="1"/>
  <c r="L248" i="9"/>
  <c r="E248" i="9"/>
  <c r="M247" i="9"/>
  <c r="L247" i="9"/>
  <c r="F247" i="9" s="1"/>
  <c r="E247" i="9"/>
  <c r="M246" i="9"/>
  <c r="L246" i="9"/>
  <c r="F246" i="9"/>
  <c r="B246" i="9" s="1"/>
  <c r="E246" i="9"/>
  <c r="M245" i="9"/>
  <c r="L245" i="9"/>
  <c r="F245" i="9" s="1"/>
  <c r="E245" i="9"/>
  <c r="M244" i="9"/>
  <c r="F244" i="9" s="1"/>
  <c r="B244" i="9" s="1"/>
  <c r="L244" i="9"/>
  <c r="E244" i="9"/>
  <c r="M243" i="9"/>
  <c r="L243" i="9"/>
  <c r="E243" i="9"/>
  <c r="M242" i="9"/>
  <c r="F242" i="9" s="1"/>
  <c r="B242" i="9" s="1"/>
  <c r="L242" i="9"/>
  <c r="E242" i="9"/>
  <c r="M241" i="9"/>
  <c r="L241" i="9"/>
  <c r="E241" i="9"/>
  <c r="M240" i="9"/>
  <c r="F240" i="9" s="1"/>
  <c r="B240" i="9" s="1"/>
  <c r="L240" i="9"/>
  <c r="E240" i="9"/>
  <c r="M239" i="9"/>
  <c r="L239" i="9"/>
  <c r="E239" i="9"/>
  <c r="M238" i="9"/>
  <c r="F238" i="9" s="1"/>
  <c r="B238" i="9" s="1"/>
  <c r="L238" i="9"/>
  <c r="E238" i="9"/>
  <c r="M237" i="9"/>
  <c r="L237" i="9"/>
  <c r="E237" i="9"/>
  <c r="M236" i="9"/>
  <c r="L236" i="9"/>
  <c r="E236" i="9"/>
  <c r="M235" i="9"/>
  <c r="L235" i="9"/>
  <c r="F235" i="9" s="1"/>
  <c r="E235" i="9"/>
  <c r="M234" i="9"/>
  <c r="F234" i="9" s="1"/>
  <c r="B234" i="9" s="1"/>
  <c r="L234" i="9"/>
  <c r="E234" i="9"/>
  <c r="M233" i="9"/>
  <c r="L233" i="9"/>
  <c r="F233" i="9" s="1"/>
  <c r="E233" i="9"/>
  <c r="M232" i="9"/>
  <c r="F232" i="9" s="1"/>
  <c r="B232" i="9" s="1"/>
  <c r="L232" i="9"/>
  <c r="E232" i="9"/>
  <c r="M231" i="9"/>
  <c r="L231" i="9"/>
  <c r="F231" i="9" s="1"/>
  <c r="E231" i="9"/>
  <c r="M230" i="9"/>
  <c r="F230" i="9" s="1"/>
  <c r="B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E170" i="9" s="1"/>
  <c r="F170" i="9"/>
  <c r="H169" i="9"/>
  <c r="G169" i="9"/>
  <c r="E169" i="9" s="1"/>
  <c r="B169" i="9" s="1"/>
  <c r="F169" i="9"/>
  <c r="H168" i="9"/>
  <c r="E168" i="9" s="1"/>
  <c r="B168" i="9" s="1"/>
  <c r="G168" i="9"/>
  <c r="F168" i="9"/>
  <c r="H167" i="9"/>
  <c r="G167" i="9"/>
  <c r="F167" i="9"/>
  <c r="E167" i="9"/>
  <c r="B167" i="9" s="1"/>
  <c r="H166" i="9"/>
  <c r="G166" i="9"/>
  <c r="E166" i="9" s="1"/>
  <c r="F166" i="9"/>
  <c r="H165" i="9"/>
  <c r="G165" i="9"/>
  <c r="E165" i="9" s="1"/>
  <c r="B165" i="9" s="1"/>
  <c r="F165" i="9"/>
  <c r="H164" i="9"/>
  <c r="E164" i="9" s="1"/>
  <c r="B164" i="9" s="1"/>
  <c r="G164" i="9"/>
  <c r="F164" i="9"/>
  <c r="H163" i="9"/>
  <c r="G163" i="9"/>
  <c r="F163" i="9"/>
  <c r="E163" i="9"/>
  <c r="B163" i="9" s="1"/>
  <c r="H162" i="9"/>
  <c r="G162" i="9"/>
  <c r="E162" i="9" s="1"/>
  <c r="F162" i="9"/>
  <c r="H161" i="9"/>
  <c r="G161" i="9"/>
  <c r="E161" i="9" s="1"/>
  <c r="B161" i="9" s="1"/>
  <c r="F161" i="9"/>
  <c r="H160" i="9"/>
  <c r="E160" i="9" s="1"/>
  <c r="B160" i="9" s="1"/>
  <c r="G160" i="9"/>
  <c r="F160" i="9"/>
  <c r="H159" i="9"/>
  <c r="G159" i="9"/>
  <c r="F159" i="9"/>
  <c r="E159" i="9"/>
  <c r="B159" i="9" s="1"/>
  <c r="H158" i="9"/>
  <c r="G158" i="9"/>
  <c r="E158" i="9" s="1"/>
  <c r="F158" i="9"/>
  <c r="H157" i="9"/>
  <c r="G157" i="9"/>
  <c r="E157" i="9" s="1"/>
  <c r="B157" i="9" s="1"/>
  <c r="F157" i="9"/>
  <c r="F156" i="9"/>
  <c r="H155" i="9"/>
  <c r="G155" i="9"/>
  <c r="F155" i="9"/>
  <c r="E155" i="9"/>
  <c r="B155" i="9" s="1"/>
  <c r="H154" i="9"/>
  <c r="G154" i="9"/>
  <c r="E154" i="9" s="1"/>
  <c r="B154" i="9" s="1"/>
  <c r="F154" i="9"/>
  <c r="H153" i="9"/>
  <c r="G153" i="9"/>
  <c r="E153" i="9" s="1"/>
  <c r="B153" i="9" s="1"/>
  <c r="F153" i="9"/>
  <c r="H152" i="9"/>
  <c r="E152" i="9" s="1"/>
  <c r="G152" i="9"/>
  <c r="F152" i="9"/>
  <c r="B152" i="9"/>
  <c r="H151" i="9"/>
  <c r="G151" i="9"/>
  <c r="F151" i="9"/>
  <c r="E151" i="9"/>
  <c r="B151" i="9" s="1"/>
  <c r="H150" i="9"/>
  <c r="G150" i="9"/>
  <c r="E150" i="9" s="1"/>
  <c r="B150" i="9" s="1"/>
  <c r="F150" i="9"/>
  <c r="H149" i="9"/>
  <c r="G149" i="9"/>
  <c r="E149" i="9" s="1"/>
  <c r="B149" i="9" s="1"/>
  <c r="F149" i="9"/>
  <c r="H148" i="9"/>
  <c r="E148" i="9" s="1"/>
  <c r="G148" i="9"/>
  <c r="F148" i="9"/>
  <c r="B148" i="9"/>
  <c r="H147" i="9"/>
  <c r="G147" i="9"/>
  <c r="F147" i="9"/>
  <c r="E147" i="9"/>
  <c r="B147" i="9" s="1"/>
  <c r="H146" i="9"/>
  <c r="G146" i="9"/>
  <c r="E146" i="9" s="1"/>
  <c r="B146" i="9" s="1"/>
  <c r="F146" i="9"/>
  <c r="H145" i="9"/>
  <c r="G145" i="9"/>
  <c r="E145" i="9" s="1"/>
  <c r="B145" i="9" s="1"/>
  <c r="F145" i="9"/>
  <c r="H144" i="9"/>
  <c r="E144" i="9" s="1"/>
  <c r="G144" i="9"/>
  <c r="F144" i="9"/>
  <c r="B144" i="9"/>
  <c r="H143" i="9"/>
  <c r="G143" i="9"/>
  <c r="F143" i="9"/>
  <c r="E143" i="9"/>
  <c r="B143" i="9" s="1"/>
  <c r="H142" i="9"/>
  <c r="G142" i="9"/>
  <c r="E142" i="9" s="1"/>
  <c r="B142" i="9" s="1"/>
  <c r="F142" i="9"/>
  <c r="H141" i="9"/>
  <c r="G141" i="9"/>
  <c r="E141" i="9" s="1"/>
  <c r="B141" i="9" s="1"/>
  <c r="F141" i="9"/>
  <c r="H140" i="9"/>
  <c r="E140" i="9" s="1"/>
  <c r="G140" i="9"/>
  <c r="F140" i="9"/>
  <c r="B140" i="9"/>
  <c r="H139" i="9"/>
  <c r="G139" i="9"/>
  <c r="F139" i="9"/>
  <c r="E139" i="9"/>
  <c r="B139" i="9" s="1"/>
  <c r="H138" i="9"/>
  <c r="G138" i="9"/>
  <c r="E138" i="9" s="1"/>
  <c r="B138" i="9" s="1"/>
  <c r="F138" i="9"/>
  <c r="H137" i="9"/>
  <c r="G137" i="9"/>
  <c r="E137" i="9" s="1"/>
  <c r="B137" i="9" s="1"/>
  <c r="F137" i="9"/>
  <c r="H136" i="9"/>
  <c r="E136" i="9" s="1"/>
  <c r="G136" i="9"/>
  <c r="F136" i="9"/>
  <c r="B136" i="9"/>
  <c r="H135" i="9"/>
  <c r="G135" i="9"/>
  <c r="F135" i="9"/>
  <c r="E135" i="9"/>
  <c r="B135" i="9" s="1"/>
  <c r="H134" i="9"/>
  <c r="G134" i="9"/>
  <c r="E134" i="9" s="1"/>
  <c r="B134" i="9" s="1"/>
  <c r="F134" i="9"/>
  <c r="H133" i="9"/>
  <c r="G133" i="9"/>
  <c r="E133" i="9" s="1"/>
  <c r="B133" i="9" s="1"/>
  <c r="F133" i="9"/>
  <c r="H132" i="9"/>
  <c r="E132" i="9" s="1"/>
  <c r="G132" i="9"/>
  <c r="F132" i="9"/>
  <c r="B132" i="9"/>
  <c r="H131" i="9"/>
  <c r="G131" i="9"/>
  <c r="F131" i="9"/>
  <c r="E131" i="9"/>
  <c r="B131" i="9" s="1"/>
  <c r="H130" i="9"/>
  <c r="G130" i="9"/>
  <c r="E130" i="9" s="1"/>
  <c r="B130" i="9" s="1"/>
  <c r="F130" i="9"/>
  <c r="H129" i="9"/>
  <c r="G129" i="9"/>
  <c r="E129" i="9" s="1"/>
  <c r="B129" i="9" s="1"/>
  <c r="F129" i="9"/>
  <c r="H128" i="9"/>
  <c r="E128" i="9" s="1"/>
  <c r="G128" i="9"/>
  <c r="F128" i="9"/>
  <c r="B128" i="9"/>
  <c r="H127" i="9"/>
  <c r="G127" i="9"/>
  <c r="F127" i="9"/>
  <c r="E127" i="9"/>
  <c r="B127" i="9" s="1"/>
  <c r="H126" i="9"/>
  <c r="G126" i="9"/>
  <c r="E126" i="9" s="1"/>
  <c r="B126" i="9" s="1"/>
  <c r="F126" i="9"/>
  <c r="H125" i="9"/>
  <c r="G125" i="9"/>
  <c r="E125" i="9" s="1"/>
  <c r="B125" i="9" s="1"/>
  <c r="F125" i="9"/>
  <c r="H124" i="9"/>
  <c r="E124" i="9" s="1"/>
  <c r="G124" i="9"/>
  <c r="F124" i="9"/>
  <c r="B124" i="9"/>
  <c r="H123" i="9"/>
  <c r="G123" i="9"/>
  <c r="F123" i="9"/>
  <c r="E123" i="9"/>
  <c r="B123" i="9" s="1"/>
  <c r="H122" i="9"/>
  <c r="G122" i="9"/>
  <c r="E122" i="9" s="1"/>
  <c r="B122" i="9" s="1"/>
  <c r="F122" i="9"/>
  <c r="H121" i="9"/>
  <c r="G121" i="9"/>
  <c r="E121" i="9" s="1"/>
  <c r="B121" i="9" s="1"/>
  <c r="F121" i="9"/>
  <c r="H120" i="9"/>
  <c r="E120" i="9" s="1"/>
  <c r="G120" i="9"/>
  <c r="F120" i="9"/>
  <c r="B120" i="9"/>
  <c r="H119" i="9"/>
  <c r="G119" i="9"/>
  <c r="F119" i="9"/>
  <c r="E119" i="9"/>
  <c r="B119" i="9" s="1"/>
  <c r="H118" i="9"/>
  <c r="G118" i="9"/>
  <c r="E118" i="9" s="1"/>
  <c r="B118" i="9" s="1"/>
  <c r="F118" i="9"/>
  <c r="H117" i="9"/>
  <c r="G117" i="9"/>
  <c r="F117" i="9"/>
  <c r="H116" i="9"/>
  <c r="E116" i="9" s="1"/>
  <c r="B116" i="9" s="1"/>
  <c r="G116" i="9"/>
  <c r="F116" i="9"/>
  <c r="H115" i="9"/>
  <c r="G115" i="9"/>
  <c r="F115" i="9"/>
  <c r="E115" i="9"/>
  <c r="B115" i="9" s="1"/>
  <c r="H114" i="9"/>
  <c r="G114" i="9"/>
  <c r="E114" i="9" s="1"/>
  <c r="B114" i="9" s="1"/>
  <c r="F114" i="9"/>
  <c r="H113" i="9"/>
  <c r="G113" i="9"/>
  <c r="F113" i="9"/>
  <c r="H112" i="9"/>
  <c r="G112" i="9"/>
  <c r="E112" i="9" s="1"/>
  <c r="B112" i="9" s="1"/>
  <c r="F112" i="9"/>
  <c r="H111" i="9"/>
  <c r="G111" i="9"/>
  <c r="F111" i="9"/>
  <c r="E111" i="9"/>
  <c r="B111" i="9" s="1"/>
  <c r="H110" i="9"/>
  <c r="G110" i="9"/>
  <c r="F110" i="9"/>
  <c r="E110" i="9"/>
  <c r="H109" i="9"/>
  <c r="G109" i="9"/>
  <c r="F109" i="9"/>
  <c r="H108" i="9"/>
  <c r="E108" i="9" s="1"/>
  <c r="B108" i="9" s="1"/>
  <c r="G108" i="9"/>
  <c r="F108" i="9"/>
  <c r="H107" i="9"/>
  <c r="G107" i="9"/>
  <c r="E107" i="9" s="1"/>
  <c r="B107" i="9" s="1"/>
  <c r="F107" i="9"/>
  <c r="H106" i="9"/>
  <c r="G106" i="9"/>
  <c r="E106" i="9" s="1"/>
  <c r="B106" i="9" s="1"/>
  <c r="F106" i="9"/>
  <c r="H105" i="9"/>
  <c r="G105" i="9"/>
  <c r="F105" i="9"/>
  <c r="E105" i="9"/>
  <c r="B105" i="9" s="1"/>
  <c r="H104" i="9"/>
  <c r="E104" i="9" s="1"/>
  <c r="B104" i="9" s="1"/>
  <c r="G104" i="9"/>
  <c r="F104" i="9"/>
  <c r="H103" i="9"/>
  <c r="G103" i="9"/>
  <c r="E103" i="9" s="1"/>
  <c r="B103" i="9" s="1"/>
  <c r="F103" i="9"/>
  <c r="H102" i="9"/>
  <c r="G102" i="9"/>
  <c r="E102" i="9" s="1"/>
  <c r="B102" i="9" s="1"/>
  <c r="F102" i="9"/>
  <c r="H101" i="9"/>
  <c r="G101" i="9"/>
  <c r="F101" i="9"/>
  <c r="E101" i="9"/>
  <c r="B101" i="9" s="1"/>
  <c r="H100" i="9"/>
  <c r="E100" i="9" s="1"/>
  <c r="B100" i="9" s="1"/>
  <c r="G100" i="9"/>
  <c r="F100" i="9"/>
  <c r="H99" i="9"/>
  <c r="G99" i="9"/>
  <c r="E99" i="9" s="1"/>
  <c r="B99" i="9" s="1"/>
  <c r="F99" i="9"/>
  <c r="H98" i="9"/>
  <c r="E98" i="9" s="1"/>
  <c r="B98" i="9" s="1"/>
  <c r="G98" i="9"/>
  <c r="F98" i="9"/>
  <c r="H97" i="9"/>
  <c r="G97" i="9"/>
  <c r="F97" i="9"/>
  <c r="E97" i="9"/>
  <c r="B97" i="9" s="1"/>
  <c r="H96" i="9"/>
  <c r="E96" i="9" s="1"/>
  <c r="B96" i="9" s="1"/>
  <c r="G96" i="9"/>
  <c r="F96" i="9"/>
  <c r="H95" i="9"/>
  <c r="G95" i="9"/>
  <c r="E95" i="9" s="1"/>
  <c r="B95" i="9" s="1"/>
  <c r="F95" i="9"/>
  <c r="H94" i="9"/>
  <c r="E94" i="9" s="1"/>
  <c r="B94" i="9" s="1"/>
  <c r="G94" i="9"/>
  <c r="F94" i="9"/>
  <c r="H93" i="9"/>
  <c r="G93" i="9"/>
  <c r="F93" i="9"/>
  <c r="E93" i="9"/>
  <c r="B93" i="9" s="1"/>
  <c r="H92" i="9"/>
  <c r="E92" i="9" s="1"/>
  <c r="B92" i="9" s="1"/>
  <c r="G92" i="9"/>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E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B58" i="9" s="1"/>
  <c r="G58" i="9"/>
  <c r="F58" i="9"/>
  <c r="H57" i="9"/>
  <c r="E57" i="9" s="1"/>
  <c r="B57" i="9" s="1"/>
  <c r="G57" i="9"/>
  <c r="F57" i="9"/>
  <c r="H56" i="9"/>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E47" i="9" s="1"/>
  <c r="B47" i="9" s="1"/>
  <c r="F47" i="9"/>
  <c r="H46" i="9"/>
  <c r="E46" i="9" s="1"/>
  <c r="B46" i="9" s="1"/>
  <c r="G46" i="9"/>
  <c r="F46" i="9"/>
  <c r="H45" i="9"/>
  <c r="G45" i="9"/>
  <c r="F45" i="9"/>
  <c r="E45" i="9"/>
  <c r="B45" i="9" s="1"/>
  <c r="H44" i="9"/>
  <c r="G44" i="9"/>
  <c r="E44" i="9" s="1"/>
  <c r="F44" i="9"/>
  <c r="H43" i="9"/>
  <c r="G43" i="9"/>
  <c r="E43" i="9" s="1"/>
  <c r="B43" i="9" s="1"/>
  <c r="F43" i="9"/>
  <c r="H42" i="9"/>
  <c r="E42" i="9" s="1"/>
  <c r="B42" i="9" s="1"/>
  <c r="G42" i="9"/>
  <c r="F42" i="9"/>
  <c r="H41" i="9"/>
  <c r="G41" i="9"/>
  <c r="F41" i="9"/>
  <c r="E41" i="9"/>
  <c r="B41" i="9" s="1"/>
  <c r="H40" i="9"/>
  <c r="G40" i="9"/>
  <c r="E40" i="9" s="1"/>
  <c r="F40" i="9"/>
  <c r="H39" i="9"/>
  <c r="G39" i="9"/>
  <c r="F39" i="9"/>
  <c r="H38" i="9"/>
  <c r="E38" i="9" s="1"/>
  <c r="B38" i="9" s="1"/>
  <c r="G38" i="9"/>
  <c r="F38" i="9"/>
  <c r="H37" i="9"/>
  <c r="G37" i="9"/>
  <c r="F37" i="9"/>
  <c r="H36" i="9"/>
  <c r="G36" i="9"/>
  <c r="E36" i="9" s="1"/>
  <c r="F36" i="9"/>
  <c r="H35" i="9"/>
  <c r="G35" i="9"/>
  <c r="F35" i="9"/>
  <c r="H34" i="9"/>
  <c r="E34" i="9" s="1"/>
  <c r="B34" i="9" s="1"/>
  <c r="G34" i="9"/>
  <c r="F34" i="9"/>
  <c r="H33" i="9"/>
  <c r="G33" i="9"/>
  <c r="F33" i="9"/>
  <c r="E33" i="9"/>
  <c r="B33" i="9" s="1"/>
  <c r="H32" i="9"/>
  <c r="G32" i="9"/>
  <c r="E32" i="9" s="1"/>
  <c r="F32" i="9"/>
  <c r="H31" i="9"/>
  <c r="G31" i="9"/>
  <c r="E31" i="9" s="1"/>
  <c r="B31" i="9" s="1"/>
  <c r="F31" i="9"/>
  <c r="H30" i="9"/>
  <c r="E30" i="9" s="1"/>
  <c r="B30" i="9" s="1"/>
  <c r="G30" i="9"/>
  <c r="F30" i="9"/>
  <c r="H29" i="9"/>
  <c r="G29" i="9"/>
  <c r="F29" i="9"/>
  <c r="E29" i="9"/>
  <c r="B29" i="9" s="1"/>
  <c r="H28" i="9"/>
  <c r="G28" i="9"/>
  <c r="E28" i="9" s="1"/>
  <c r="F28" i="9"/>
  <c r="H27" i="9"/>
  <c r="G27" i="9"/>
  <c r="E27" i="9" s="1"/>
  <c r="B27" i="9" s="1"/>
  <c r="F27" i="9"/>
  <c r="H26" i="9"/>
  <c r="E26" i="9" s="1"/>
  <c r="B26" i="9" s="1"/>
  <c r="G26" i="9"/>
  <c r="F26" i="9"/>
  <c r="H25" i="9"/>
  <c r="E25" i="9" s="1"/>
  <c r="B25" i="9" s="1"/>
  <c r="G25" i="9"/>
  <c r="F25" i="9"/>
  <c r="F24" i="9"/>
  <c r="F4" i="9"/>
  <c r="O3" i="9"/>
  <c r="G296" i="9" s="1"/>
  <c r="E296" i="9" s="1"/>
  <c r="B296" i="9" s="1"/>
  <c r="I3" i="9"/>
  <c r="H3" i="9"/>
  <c r="G3" i="9"/>
  <c r="D104" i="8"/>
  <c r="D97" i="8"/>
  <c r="C1673" i="1" s="1"/>
  <c r="D92" i="8"/>
  <c r="D87" i="8"/>
  <c r="D82" i="8"/>
  <c r="D77" i="8"/>
  <c r="C1653" i="1" s="1"/>
  <c r="D72" i="8"/>
  <c r="D67" i="8"/>
  <c r="D62" i="8"/>
  <c r="D57" i="8"/>
  <c r="D52" i="8"/>
  <c r="D46" i="8"/>
  <c r="D37" i="8"/>
  <c r="D27" i="8"/>
  <c r="D25" i="8" s="1"/>
  <c r="C1601" i="1" s="1"/>
  <c r="H1601" i="1" s="1"/>
  <c r="D18" i="8"/>
  <c r="D8" i="8"/>
  <c r="D6" i="8" s="1"/>
  <c r="C1582" i="1" s="1"/>
  <c r="E44" i="7"/>
  <c r="D44" i="7"/>
  <c r="E39" i="7"/>
  <c r="D39" i="7"/>
  <c r="D38" i="7" s="1"/>
  <c r="E38" i="7"/>
  <c r="E30" i="7"/>
  <c r="D1562" i="1" s="1"/>
  <c r="D30" i="7"/>
  <c r="E23" i="7"/>
  <c r="D23" i="7"/>
  <c r="E22" i="7"/>
  <c r="D22" i="7"/>
  <c r="E14" i="7"/>
  <c r="D14" i="7"/>
  <c r="E7" i="7"/>
  <c r="E6" i="7" s="1"/>
  <c r="E5" i="7" s="1"/>
  <c r="I33" i="3" s="1"/>
  <c r="D7" i="7"/>
  <c r="D6" i="7" s="1"/>
  <c r="D5" i="7"/>
  <c r="G345" i="9" s="1"/>
  <c r="E345" i="9"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D295" i="5" s="1"/>
  <c r="F295" i="5"/>
  <c r="E295" i="5"/>
  <c r="F294" i="5"/>
  <c r="F293" i="5"/>
  <c r="F292" i="5"/>
  <c r="F291" i="5"/>
  <c r="E290" i="5"/>
  <c r="D290" i="5"/>
  <c r="F290" i="5" s="1"/>
  <c r="F289" i="5"/>
  <c r="F288" i="5"/>
  <c r="F287" i="5"/>
  <c r="F286" i="5"/>
  <c r="F285" i="5"/>
  <c r="F284" i="5"/>
  <c r="F283" i="5"/>
  <c r="F282" i="5"/>
  <c r="F281" i="5"/>
  <c r="F280" i="5"/>
  <c r="F279" i="5"/>
  <c r="F278" i="5"/>
  <c r="F277" i="5"/>
  <c r="E276" i="5"/>
  <c r="D276" i="5"/>
  <c r="F275" i="5"/>
  <c r="F274" i="5"/>
  <c r="E273" i="5"/>
  <c r="F272" i="5"/>
  <c r="F271" i="5"/>
  <c r="F270" i="5"/>
  <c r="F269" i="5"/>
  <c r="F268" i="5"/>
  <c r="F267" i="5"/>
  <c r="F266" i="5"/>
  <c r="F265" i="5"/>
  <c r="F264" i="5"/>
  <c r="F263" i="5"/>
  <c r="E263" i="5"/>
  <c r="D263" i="5"/>
  <c r="F262" i="5"/>
  <c r="F261" i="5"/>
  <c r="F260" i="5"/>
  <c r="E259" i="5"/>
  <c r="E254" i="5" s="1"/>
  <c r="E250" i="5" s="1"/>
  <c r="I25" i="3" s="1"/>
  <c r="D259" i="5"/>
  <c r="F259" i="5" s="1"/>
  <c r="F258" i="5"/>
  <c r="F257" i="5"/>
  <c r="F256" i="5"/>
  <c r="F255" i="5"/>
  <c r="E255" i="5"/>
  <c r="D255" i="5"/>
  <c r="F253" i="5"/>
  <c r="F252" i="5"/>
  <c r="F251" i="5"/>
  <c r="E251" i="5"/>
  <c r="D251" i="5"/>
  <c r="F249" i="5"/>
  <c r="F248" i="5"/>
  <c r="F247" i="5"/>
  <c r="E247" i="5"/>
  <c r="D247" i="5"/>
  <c r="F246" i="5"/>
  <c r="F245" i="5"/>
  <c r="F244" i="5"/>
  <c r="F243" i="5"/>
  <c r="F242" i="5"/>
  <c r="F241" i="5"/>
  <c r="F240" i="5"/>
  <c r="F239" i="5"/>
  <c r="F238" i="5"/>
  <c r="F237" i="5"/>
  <c r="E236" i="5"/>
  <c r="D236" i="5"/>
  <c r="F235" i="5"/>
  <c r="F234" i="5"/>
  <c r="F233" i="5"/>
  <c r="F232" i="5"/>
  <c r="F231" i="5"/>
  <c r="F230" i="5"/>
  <c r="F229" i="5"/>
  <c r="F228" i="5"/>
  <c r="F227" i="5"/>
  <c r="F226" i="5"/>
  <c r="F225" i="5"/>
  <c r="F224" i="5"/>
  <c r="F223" i="5"/>
  <c r="F222" i="5"/>
  <c r="F221" i="5"/>
  <c r="F220" i="5"/>
  <c r="F219" i="5"/>
  <c r="E219" i="5"/>
  <c r="D219" i="5"/>
  <c r="E218" i="5"/>
  <c r="H338" i="9" s="1"/>
  <c r="F217" i="5"/>
  <c r="F216" i="5"/>
  <c r="F215" i="5"/>
  <c r="F214" i="5"/>
  <c r="F213" i="5"/>
  <c r="F212" i="5"/>
  <c r="F211" i="5"/>
  <c r="E210" i="5"/>
  <c r="D210" i="5"/>
  <c r="F210" i="5" s="1"/>
  <c r="F209" i="5"/>
  <c r="F208" i="5"/>
  <c r="F207" i="5"/>
  <c r="F206" i="5"/>
  <c r="F205" i="5"/>
  <c r="F204" i="5"/>
  <c r="E203" i="5"/>
  <c r="E202" i="5" s="1"/>
  <c r="H337" i="9" s="1"/>
  <c r="D203" i="5"/>
  <c r="F201" i="5"/>
  <c r="F200" i="5"/>
  <c r="F199" i="5"/>
  <c r="F198" i="5"/>
  <c r="F197" i="5"/>
  <c r="F196" i="5"/>
  <c r="E196" i="5"/>
  <c r="H336" i="9" s="1"/>
  <c r="D196" i="5"/>
  <c r="G336" i="9" s="1"/>
  <c r="E336" i="9" s="1"/>
  <c r="B336" i="9" s="1"/>
  <c r="F195" i="5"/>
  <c r="F194" i="5"/>
  <c r="F193" i="5"/>
  <c r="F192" i="5"/>
  <c r="F191" i="5"/>
  <c r="F190" i="5"/>
  <c r="F189" i="5"/>
  <c r="F188" i="5"/>
  <c r="F187" i="5"/>
  <c r="F186" i="5"/>
  <c r="E185" i="5"/>
  <c r="D185" i="5"/>
  <c r="F185" i="5" s="1"/>
  <c r="F184" i="5"/>
  <c r="F183" i="5"/>
  <c r="F182" i="5"/>
  <c r="F181" i="5"/>
  <c r="E180" i="5"/>
  <c r="D180" i="5"/>
  <c r="F180" i="5" s="1"/>
  <c r="F179" i="5"/>
  <c r="F178" i="5"/>
  <c r="E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D147" i="5" s="1"/>
  <c r="F147" i="5" s="1"/>
  <c r="F149" i="5"/>
  <c r="F148" i="5"/>
  <c r="E147" i="5"/>
  <c r="F146" i="5"/>
  <c r="F145" i="5"/>
  <c r="F144" i="5"/>
  <c r="F143" i="5"/>
  <c r="E143" i="5"/>
  <c r="D143" i="5"/>
  <c r="F142" i="5"/>
  <c r="F141" i="5"/>
  <c r="F140" i="5"/>
  <c r="F139" i="5"/>
  <c r="F138" i="5"/>
  <c r="F137" i="5"/>
  <c r="E136" i="5"/>
  <c r="E135" i="5" s="1"/>
  <c r="D136" i="5"/>
  <c r="F136" i="5" s="1"/>
  <c r="F135" i="5"/>
  <c r="D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E88" i="5"/>
  <c r="F87" i="5"/>
  <c r="F86" i="5"/>
  <c r="F85" i="5"/>
  <c r="F84" i="5"/>
  <c r="F83" i="5"/>
  <c r="F82" i="5"/>
  <c r="E82" i="5"/>
  <c r="D82" i="5"/>
  <c r="F81" i="5"/>
  <c r="F80" i="5"/>
  <c r="F79" i="5"/>
  <c r="F78" i="5"/>
  <c r="F77" i="5"/>
  <c r="F76" i="5"/>
  <c r="E76" i="5"/>
  <c r="D76" i="5"/>
  <c r="F75" i="5"/>
  <c r="F74" i="5"/>
  <c r="F73" i="5"/>
  <c r="F72" i="5"/>
  <c r="E71" i="5"/>
  <c r="E70" i="5" s="1"/>
  <c r="E69" i="5" s="1"/>
  <c r="I23" i="3" s="1"/>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E629" i="4" s="1"/>
  <c r="D636" i="4"/>
  <c r="F636" i="4" s="1"/>
  <c r="F635" i="4"/>
  <c r="F634" i="4"/>
  <c r="F633" i="4"/>
  <c r="E633" i="4"/>
  <c r="D633" i="4"/>
  <c r="F632" i="4"/>
  <c r="F631" i="4"/>
  <c r="E630" i="4"/>
  <c r="D630" i="4"/>
  <c r="D629" i="4" s="1"/>
  <c r="F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D585" i="4"/>
  <c r="F583" i="4"/>
  <c r="F582" i="4"/>
  <c r="E581" i="4"/>
  <c r="D581" i="4"/>
  <c r="F581" i="4" s="1"/>
  <c r="F580" i="4"/>
  <c r="F579" i="4"/>
  <c r="F578" i="4"/>
  <c r="E578" i="4"/>
  <c r="E571" i="4" s="1"/>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D536" i="4"/>
  <c r="F534" i="4"/>
  <c r="F533" i="4"/>
  <c r="F532" i="4"/>
  <c r="E532" i="4"/>
  <c r="D532" i="4"/>
  <c r="F531" i="4"/>
  <c r="F530" i="4"/>
  <c r="E529" i="4"/>
  <c r="D529" i="4"/>
  <c r="F529" i="4" s="1"/>
  <c r="F528" i="4"/>
  <c r="F527" i="4"/>
  <c r="E526" i="4"/>
  <c r="D526" i="4"/>
  <c r="F526" i="4" s="1"/>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0" i="4"/>
  <c r="F489" i="4"/>
  <c r="E488" i="4"/>
  <c r="D488" i="4"/>
  <c r="F488" i="4" s="1"/>
  <c r="F487" i="4"/>
  <c r="F486" i="4"/>
  <c r="F485" i="4"/>
  <c r="E485" i="4"/>
  <c r="D485" i="4"/>
  <c r="F484" i="4"/>
  <c r="F483" i="4"/>
  <c r="F482" i="4"/>
  <c r="F481" i="4"/>
  <c r="E480" i="4"/>
  <c r="D480" i="4"/>
  <c r="F480" i="4" s="1"/>
  <c r="E479" i="4"/>
  <c r="F478" i="4"/>
  <c r="F477" i="4"/>
  <c r="F476" i="4"/>
  <c r="E476" i="4"/>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E428" i="4"/>
  <c r="F428" i="4" s="1"/>
  <c r="D428" i="4"/>
  <c r="F427" i="4"/>
  <c r="E427" i="4"/>
  <c r="D422" i="1" s="1"/>
  <c r="G422" i="1" s="1"/>
  <c r="D427" i="4"/>
  <c r="E426" i="4"/>
  <c r="D426" i="4"/>
  <c r="D648" i="4" s="1"/>
  <c r="F648" i="4" s="1"/>
  <c r="F421" i="4"/>
  <c r="F420" i="4"/>
  <c r="F419" i="4"/>
  <c r="F416" i="4"/>
  <c r="F415" i="4"/>
  <c r="F414" i="4"/>
  <c r="F413" i="4"/>
  <c r="F412" i="4"/>
  <c r="E412" i="4"/>
  <c r="D412" i="4"/>
  <c r="F411" i="4"/>
  <c r="F410" i="4"/>
  <c r="E410" i="4"/>
  <c r="D410" i="4"/>
  <c r="F409" i="4"/>
  <c r="F408" i="4"/>
  <c r="F407" i="4"/>
  <c r="E407" i="4"/>
  <c r="D407" i="4"/>
  <c r="D406" i="4" s="1"/>
  <c r="F406" i="4" s="1"/>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F374" i="4"/>
  <c r="E374" i="4"/>
  <c r="E373" i="4" s="1"/>
  <c r="D374" i="4"/>
  <c r="D373" i="4"/>
  <c r="F372" i="4"/>
  <c r="F371" i="4"/>
  <c r="F370" i="4"/>
  <c r="F369" i="4"/>
  <c r="F368" i="4"/>
  <c r="F367" i="4"/>
  <c r="F366" i="4"/>
  <c r="E366" i="4"/>
  <c r="D366" i="4"/>
  <c r="F365" i="4"/>
  <c r="F364" i="4"/>
  <c r="F363" i="4"/>
  <c r="E362" i="4"/>
  <c r="D362" i="4"/>
  <c r="F362" i="4" s="1"/>
  <c r="F361" i="4"/>
  <c r="D361" i="4"/>
  <c r="D360" i="4" s="1"/>
  <c r="F359" i="4"/>
  <c r="F358" i="4"/>
  <c r="E358" i="4"/>
  <c r="D358" i="4"/>
  <c r="F357" i="4"/>
  <c r="F356" i="4"/>
  <c r="F355" i="4"/>
  <c r="E355" i="4"/>
  <c r="D355" i="4"/>
  <c r="D354" i="4" s="1"/>
  <c r="F354"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E309" i="4" s="1"/>
  <c r="D310" i="4"/>
  <c r="F310" i="4" s="1"/>
  <c r="F309" i="4"/>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E273" i="4"/>
  <c r="F272" i="4"/>
  <c r="F271" i="4"/>
  <c r="F270" i="4"/>
  <c r="E269" i="4"/>
  <c r="D269" i="4"/>
  <c r="F269" i="4" s="1"/>
  <c r="F268" i="4"/>
  <c r="F267" i="4"/>
  <c r="F266" i="4"/>
  <c r="F265" i="4"/>
  <c r="F264" i="4"/>
  <c r="E263" i="4"/>
  <c r="E262" i="4" s="1"/>
  <c r="D263" i="4"/>
  <c r="F263" i="4" s="1"/>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E237" i="4"/>
  <c r="D237" i="4"/>
  <c r="F237" i="4" s="1"/>
  <c r="F236" i="4"/>
  <c r="F235" i="4"/>
  <c r="F234" i="4"/>
  <c r="E234" i="4"/>
  <c r="D234" i="4"/>
  <c r="F233" i="4"/>
  <c r="F232" i="4"/>
  <c r="E231" i="4"/>
  <c r="D231" i="4"/>
  <c r="F231" i="4" s="1"/>
  <c r="F229" i="4"/>
  <c r="F228" i="4"/>
  <c r="F227" i="4"/>
  <c r="F226" i="4"/>
  <c r="E225" i="4"/>
  <c r="E221" i="4" s="1"/>
  <c r="D225" i="4"/>
  <c r="F225" i="4" s="1"/>
  <c r="F224" i="4"/>
  <c r="F223" i="4"/>
  <c r="F222" i="4"/>
  <c r="E222" i="4"/>
  <c r="D222" i="4"/>
  <c r="D221" i="4" s="1"/>
  <c r="F221" i="4" s="1"/>
  <c r="F220" i="4"/>
  <c r="F219" i="4"/>
  <c r="F218" i="4"/>
  <c r="F217" i="4"/>
  <c r="E216" i="4"/>
  <c r="D216" i="4"/>
  <c r="F215" i="4"/>
  <c r="F214" i="4"/>
  <c r="F213" i="4"/>
  <c r="F212" i="4"/>
  <c r="F211" i="4"/>
  <c r="F210" i="4"/>
  <c r="F209" i="4"/>
  <c r="F208" i="4"/>
  <c r="E208" i="4"/>
  <c r="D208" i="4"/>
  <c r="F207" i="4"/>
  <c r="F206" i="4"/>
  <c r="F205" i="4"/>
  <c r="F204" i="4"/>
  <c r="E203" i="4"/>
  <c r="E202" i="4" s="1"/>
  <c r="D203" i="4"/>
  <c r="F203" i="4" s="1"/>
  <c r="D202" i="4"/>
  <c r="F201" i="4"/>
  <c r="F200" i="4"/>
  <c r="F199" i="4"/>
  <c r="F198" i="4"/>
  <c r="F197" i="4"/>
  <c r="F196" i="4"/>
  <c r="F195" i="4"/>
  <c r="E194" i="4"/>
  <c r="F194" i="4" s="1"/>
  <c r="D194" i="4"/>
  <c r="F193" i="4"/>
  <c r="F192" i="4"/>
  <c r="F191" i="4"/>
  <c r="F190"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60" i="4" s="1"/>
  <c r="F159" i="4"/>
  <c r="F158" i="4"/>
  <c r="F157" i="4"/>
  <c r="F156" i="4"/>
  <c r="F155" i="4"/>
  <c r="E154" i="4"/>
  <c r="D154" i="4"/>
  <c r="F151" i="4"/>
  <c r="F150" i="4"/>
  <c r="F149" i="4"/>
  <c r="F148" i="4"/>
  <c r="F147" i="4"/>
  <c r="F146" i="4"/>
  <c r="F145" i="4"/>
  <c r="F144" i="4"/>
  <c r="F143" i="4"/>
  <c r="F142" i="4"/>
  <c r="E141" i="4"/>
  <c r="E140" i="4" s="1"/>
  <c r="D141" i="4"/>
  <c r="F141" i="4" s="1"/>
  <c r="F140" i="4"/>
  <c r="D140" i="4"/>
  <c r="F139" i="4"/>
  <c r="F138" i="4"/>
  <c r="F137" i="4"/>
  <c r="F136" i="4"/>
  <c r="E135" i="4"/>
  <c r="E134" i="4" s="1"/>
  <c r="D135" i="4"/>
  <c r="F135" i="4" s="1"/>
  <c r="D134" i="4"/>
  <c r="F133" i="4"/>
  <c r="F132" i="4"/>
  <c r="F131" i="4"/>
  <c r="F130" i="4"/>
  <c r="E129" i="4"/>
  <c r="D129" i="4"/>
  <c r="F129" i="4" s="1"/>
  <c r="F128" i="4"/>
  <c r="F127" i="4"/>
  <c r="E126" i="4"/>
  <c r="D126" i="4"/>
  <c r="E125" i="4"/>
  <c r="F124" i="4"/>
  <c r="F123" i="4"/>
  <c r="F122" i="4"/>
  <c r="F121" i="4"/>
  <c r="F120"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F74" i="4" s="1"/>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D43" i="4" s="1"/>
  <c r="F43"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H34" i="3"/>
  <c r="G34" i="3"/>
  <c r="B34" i="3"/>
  <c r="H33"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G1685" i="1"/>
  <c r="C1685" i="1"/>
  <c r="H1685" i="1" s="1"/>
  <c r="C1684" i="1"/>
  <c r="H1684" i="1" s="1"/>
  <c r="C1683" i="1"/>
  <c r="C1682" i="1"/>
  <c r="G1682" i="1" s="1"/>
  <c r="G1681" i="1"/>
  <c r="C1681" i="1"/>
  <c r="H1681" i="1" s="1"/>
  <c r="C1680" i="1"/>
  <c r="H1680" i="1" s="1"/>
  <c r="C1679" i="1"/>
  <c r="H1678" i="1"/>
  <c r="C1678" i="1"/>
  <c r="G1678" i="1" s="1"/>
  <c r="H1677" i="1"/>
  <c r="G1677" i="1"/>
  <c r="C1677" i="1"/>
  <c r="G1676" i="1"/>
  <c r="C1676" i="1"/>
  <c r="H1676" i="1" s="1"/>
  <c r="C1675" i="1"/>
  <c r="H1674" i="1"/>
  <c r="C1674" i="1"/>
  <c r="G1674" i="1" s="1"/>
  <c r="H1673" i="1"/>
  <c r="G1673" i="1"/>
  <c r="C1672" i="1"/>
  <c r="H1672" i="1" s="1"/>
  <c r="C1671" i="1"/>
  <c r="H1670" i="1"/>
  <c r="C1670" i="1"/>
  <c r="G1670" i="1" s="1"/>
  <c r="H1669" i="1"/>
  <c r="G1669" i="1"/>
  <c r="C1669" i="1"/>
  <c r="C1668" i="1"/>
  <c r="H1668" i="1" s="1"/>
  <c r="C1667" i="1"/>
  <c r="H1666" i="1"/>
  <c r="C1666" i="1"/>
  <c r="G1666" i="1" s="1"/>
  <c r="H1665" i="1"/>
  <c r="G1665" i="1"/>
  <c r="C1665" i="1"/>
  <c r="C1664" i="1"/>
  <c r="H1664" i="1" s="1"/>
  <c r="C1663" i="1"/>
  <c r="H1662" i="1"/>
  <c r="C1662" i="1"/>
  <c r="G1662" i="1" s="1"/>
  <c r="H1661" i="1"/>
  <c r="G1661" i="1"/>
  <c r="C1661" i="1"/>
  <c r="C1660" i="1"/>
  <c r="H1660" i="1" s="1"/>
  <c r="C1659" i="1"/>
  <c r="H1658" i="1"/>
  <c r="C1658" i="1"/>
  <c r="G1658" i="1" s="1"/>
  <c r="H1657" i="1"/>
  <c r="G1657" i="1"/>
  <c r="C1657" i="1"/>
  <c r="C1656" i="1"/>
  <c r="H1656" i="1" s="1"/>
  <c r="C1655" i="1"/>
  <c r="H1654" i="1"/>
  <c r="C1654" i="1"/>
  <c r="G1654" i="1" s="1"/>
  <c r="H1653" i="1"/>
  <c r="G1653" i="1"/>
  <c r="G1652" i="1"/>
  <c r="C1652" i="1"/>
  <c r="H1652" i="1" s="1"/>
  <c r="C1651" i="1"/>
  <c r="H1650" i="1"/>
  <c r="C1650" i="1"/>
  <c r="G1650" i="1" s="1"/>
  <c r="H1649" i="1"/>
  <c r="G1649" i="1"/>
  <c r="C1649" i="1"/>
  <c r="G1648" i="1"/>
  <c r="C1648" i="1"/>
  <c r="H1648" i="1" s="1"/>
  <c r="C1647" i="1"/>
  <c r="H1646" i="1"/>
  <c r="C1646" i="1"/>
  <c r="G1646" i="1" s="1"/>
  <c r="H1645" i="1"/>
  <c r="G1645" i="1"/>
  <c r="C1645" i="1"/>
  <c r="G1644" i="1"/>
  <c r="C1644" i="1"/>
  <c r="H1644" i="1" s="1"/>
  <c r="C1643" i="1"/>
  <c r="H1642" i="1"/>
  <c r="C1642" i="1"/>
  <c r="G1642" i="1" s="1"/>
  <c r="H1641" i="1"/>
  <c r="G1641" i="1"/>
  <c r="C1641" i="1"/>
  <c r="G1640" i="1"/>
  <c r="C1640" i="1"/>
  <c r="H1640" i="1" s="1"/>
  <c r="C1639" i="1"/>
  <c r="H1638" i="1"/>
  <c r="C1638" i="1"/>
  <c r="G1638" i="1" s="1"/>
  <c r="H1637" i="1"/>
  <c r="G1637" i="1"/>
  <c r="C1637" i="1"/>
  <c r="G1636" i="1"/>
  <c r="C1636" i="1"/>
  <c r="H1636" i="1" s="1"/>
  <c r="C1635" i="1"/>
  <c r="H1634" i="1"/>
  <c r="C1634" i="1"/>
  <c r="G1634" i="1" s="1"/>
  <c r="C1632" i="1"/>
  <c r="H1632" i="1" s="1"/>
  <c r="C1631" i="1"/>
  <c r="H1630" i="1"/>
  <c r="C1630" i="1"/>
  <c r="G1630" i="1" s="1"/>
  <c r="H1629" i="1"/>
  <c r="G1629" i="1"/>
  <c r="C1629" i="1"/>
  <c r="C1628" i="1"/>
  <c r="H1628" i="1" s="1"/>
  <c r="H1626" i="1"/>
  <c r="C1626" i="1"/>
  <c r="G1626" i="1" s="1"/>
  <c r="H1625" i="1"/>
  <c r="G1625" i="1"/>
  <c r="C1625" i="1"/>
  <c r="C1624" i="1"/>
  <c r="H1624" i="1" s="1"/>
  <c r="C1623" i="1"/>
  <c r="H1622" i="1"/>
  <c r="C1622" i="1"/>
  <c r="G1622" i="1" s="1"/>
  <c r="C1619" i="1"/>
  <c r="H1618" i="1"/>
  <c r="C1618" i="1"/>
  <c r="G1618" i="1" s="1"/>
  <c r="H1617" i="1"/>
  <c r="G1617" i="1"/>
  <c r="C1617" i="1"/>
  <c r="G1616" i="1"/>
  <c r="C1616" i="1"/>
  <c r="H1616" i="1" s="1"/>
  <c r="C1615" i="1"/>
  <c r="H1614" i="1"/>
  <c r="C1614" i="1"/>
  <c r="G1614" i="1" s="1"/>
  <c r="H1613" i="1"/>
  <c r="G1613" i="1"/>
  <c r="C1613" i="1"/>
  <c r="C1612" i="1"/>
  <c r="H1612" i="1" s="1"/>
  <c r="C1611" i="1"/>
  <c r="C1610" i="1"/>
  <c r="G1610" i="1" s="1"/>
  <c r="H1609" i="1"/>
  <c r="G1609" i="1"/>
  <c r="C1609" i="1"/>
  <c r="C1608" i="1"/>
  <c r="H1608" i="1" s="1"/>
  <c r="C1607" i="1"/>
  <c r="C1606" i="1"/>
  <c r="G1606" i="1" s="1"/>
  <c r="C1605" i="1"/>
  <c r="G1605" i="1" s="1"/>
  <c r="C1604" i="1"/>
  <c r="H1604" i="1" s="1"/>
  <c r="H1602" i="1"/>
  <c r="C1602" i="1"/>
  <c r="G1602" i="1" s="1"/>
  <c r="C1600" i="1"/>
  <c r="H1600" i="1" s="1"/>
  <c r="C1599" i="1"/>
  <c r="H1598" i="1"/>
  <c r="C1598" i="1"/>
  <c r="G1598" i="1" s="1"/>
  <c r="H1597" i="1"/>
  <c r="G1597" i="1"/>
  <c r="C1597" i="1"/>
  <c r="C1596" i="1"/>
  <c r="H1596" i="1" s="1"/>
  <c r="C1595" i="1"/>
  <c r="H1594" i="1"/>
  <c r="C1594" i="1"/>
  <c r="G1594" i="1" s="1"/>
  <c r="C1593" i="1"/>
  <c r="H1593" i="1" s="1"/>
  <c r="C1592" i="1"/>
  <c r="H1592" i="1" s="1"/>
  <c r="C1591" i="1"/>
  <c r="C1590" i="1"/>
  <c r="G1590" i="1" s="1"/>
  <c r="H1589" i="1"/>
  <c r="G1589" i="1"/>
  <c r="C1589" i="1"/>
  <c r="C1588" i="1"/>
  <c r="H1588" i="1" s="1"/>
  <c r="C1587" i="1"/>
  <c r="C1586" i="1"/>
  <c r="H1586" i="1" s="1"/>
  <c r="C1585" i="1"/>
  <c r="H1585" i="1" s="1"/>
  <c r="C1584" i="1"/>
  <c r="H1584" i="1" s="1"/>
  <c r="C1583" i="1"/>
  <c r="C1581" i="1"/>
  <c r="H1581" i="1" s="1"/>
  <c r="D1580" i="1"/>
  <c r="C1580" i="1"/>
  <c r="H1580" i="1" s="1"/>
  <c r="J1579" i="1"/>
  <c r="G1579" i="1"/>
  <c r="D1579" i="1"/>
  <c r="C1579" i="1"/>
  <c r="H1579" i="1" s="1"/>
  <c r="D1578" i="1"/>
  <c r="C1578" i="1"/>
  <c r="H1578" i="1" s="1"/>
  <c r="J1577" i="1"/>
  <c r="G1577" i="1"/>
  <c r="D1577" i="1"/>
  <c r="C1577" i="1"/>
  <c r="H1577" i="1" s="1"/>
  <c r="D1576" i="1"/>
  <c r="G1576" i="1" s="1"/>
  <c r="C1576" i="1"/>
  <c r="H1575" i="1"/>
  <c r="D1575" i="1"/>
  <c r="C1575" i="1"/>
  <c r="J1574" i="1"/>
  <c r="D1574" i="1"/>
  <c r="G1574" i="1" s="1"/>
  <c r="C1574" i="1"/>
  <c r="H1573" i="1"/>
  <c r="D1573" i="1"/>
  <c r="C1573" i="1"/>
  <c r="J1572" i="1"/>
  <c r="D1572" i="1"/>
  <c r="H1572" i="1" s="1"/>
  <c r="C1572" i="1"/>
  <c r="G1571" i="1"/>
  <c r="D1571" i="1"/>
  <c r="H1571" i="1" s="1"/>
  <c r="C1571" i="1"/>
  <c r="D1570" i="1"/>
  <c r="H1570" i="1" s="1"/>
  <c r="C1570" i="1"/>
  <c r="D1569" i="1"/>
  <c r="C1569" i="1"/>
  <c r="H1569" i="1" s="1"/>
  <c r="D1568" i="1"/>
  <c r="H1568" i="1" s="1"/>
  <c r="C1568" i="1"/>
  <c r="D1567" i="1"/>
  <c r="C1567" i="1"/>
  <c r="H1567" i="1" s="1"/>
  <c r="D1566" i="1"/>
  <c r="J1566" i="1" s="1"/>
  <c r="C1566" i="1"/>
  <c r="D1565" i="1"/>
  <c r="C1565" i="1"/>
  <c r="H1565" i="1" s="1"/>
  <c r="D1564" i="1"/>
  <c r="J1564" i="1" s="1"/>
  <c r="C1564" i="1"/>
  <c r="D1563" i="1"/>
  <c r="C1563" i="1"/>
  <c r="H1563" i="1" s="1"/>
  <c r="H1562" i="1"/>
  <c r="C1562" i="1"/>
  <c r="G1562" i="1" s="1"/>
  <c r="J1561" i="1"/>
  <c r="D1561" i="1"/>
  <c r="G1561" i="1" s="1"/>
  <c r="C1561" i="1"/>
  <c r="H1560" i="1"/>
  <c r="D1560" i="1"/>
  <c r="C1560" i="1"/>
  <c r="J1559" i="1"/>
  <c r="D1559" i="1"/>
  <c r="H1559" i="1" s="1"/>
  <c r="C1559" i="1"/>
  <c r="H1558" i="1"/>
  <c r="D1558" i="1"/>
  <c r="C1558" i="1"/>
  <c r="J1557" i="1"/>
  <c r="D1557" i="1"/>
  <c r="H1557" i="1" s="1"/>
  <c r="C1557" i="1"/>
  <c r="H1556" i="1"/>
  <c r="D1556" i="1"/>
  <c r="C1556" i="1"/>
  <c r="H1555" i="1"/>
  <c r="D1555" i="1"/>
  <c r="C1555" i="1"/>
  <c r="G1555" i="1" s="1"/>
  <c r="C1554" i="1"/>
  <c r="J1553" i="1"/>
  <c r="G1553" i="1"/>
  <c r="D1553" i="1"/>
  <c r="C1553" i="1"/>
  <c r="H1553" i="1" s="1"/>
  <c r="D1552" i="1"/>
  <c r="C1552" i="1"/>
  <c r="H1552" i="1" s="1"/>
  <c r="J1551" i="1"/>
  <c r="G1551" i="1"/>
  <c r="I1551" i="1" s="1"/>
  <c r="D1551" i="1"/>
  <c r="H1551" i="1" s="1"/>
  <c r="C1551" i="1"/>
  <c r="D1550" i="1"/>
  <c r="C1550" i="1"/>
  <c r="H1550" i="1" s="1"/>
  <c r="J1549" i="1"/>
  <c r="G1549" i="1"/>
  <c r="I1549" i="1" s="1"/>
  <c r="D1549" i="1"/>
  <c r="H1549" i="1" s="1"/>
  <c r="C1549" i="1"/>
  <c r="D1548" i="1"/>
  <c r="C1548" i="1"/>
  <c r="H1548" i="1" s="1"/>
  <c r="H1547" i="1"/>
  <c r="D1547" i="1"/>
  <c r="G1547" i="1" s="1"/>
  <c r="I1547" i="1" s="1"/>
  <c r="C1547" i="1"/>
  <c r="D1546" i="1"/>
  <c r="C1546" i="1"/>
  <c r="J1546" i="1" s="1"/>
  <c r="G1545" i="1"/>
  <c r="D1545" i="1"/>
  <c r="C1545" i="1"/>
  <c r="J1545" i="1" s="1"/>
  <c r="D1544" i="1"/>
  <c r="C1544" i="1"/>
  <c r="H1544" i="1" s="1"/>
  <c r="G1543" i="1"/>
  <c r="D1543" i="1"/>
  <c r="C1543" i="1"/>
  <c r="J1543" i="1" s="1"/>
  <c r="D1542" i="1"/>
  <c r="C1542" i="1"/>
  <c r="H1542" i="1" s="1"/>
  <c r="G1541" i="1"/>
  <c r="D1541" i="1"/>
  <c r="C1541" i="1"/>
  <c r="J1541" i="1" s="1"/>
  <c r="D1540" i="1"/>
  <c r="C1540" i="1"/>
  <c r="H1540" i="1" s="1"/>
  <c r="D1539" i="1"/>
  <c r="C1539" i="1"/>
  <c r="H1539" i="1" s="1"/>
  <c r="D1538" i="1"/>
  <c r="C1538" i="1"/>
  <c r="H1538" i="1" s="1"/>
  <c r="D1537" i="1"/>
  <c r="C1537" i="1"/>
  <c r="H1537" i="1" s="1"/>
  <c r="D1535" i="1"/>
  <c r="C1535" i="1"/>
  <c r="H1535" i="1" s="1"/>
  <c r="D1534" i="1"/>
  <c r="C1534" i="1"/>
  <c r="H1534" i="1" s="1"/>
  <c r="D1533" i="1"/>
  <c r="C1533" i="1"/>
  <c r="H1533" i="1" s="1"/>
  <c r="D1532" i="1"/>
  <c r="C1532" i="1"/>
  <c r="H1532" i="1" s="1"/>
  <c r="D1531" i="1"/>
  <c r="C1531" i="1"/>
  <c r="H1531" i="1" s="1"/>
  <c r="D1530" i="1"/>
  <c r="C1530" i="1"/>
  <c r="H1530" i="1" s="1"/>
  <c r="D1529" i="1"/>
  <c r="C1529" i="1"/>
  <c r="H1529" i="1" s="1"/>
  <c r="D1528" i="1"/>
  <c r="C1528" i="1"/>
  <c r="H1528" i="1" s="1"/>
  <c r="D1527" i="1"/>
  <c r="C1527" i="1"/>
  <c r="H1527" i="1" s="1"/>
  <c r="D1526" i="1"/>
  <c r="C1526" i="1"/>
  <c r="H1526" i="1" s="1"/>
  <c r="D1525" i="1"/>
  <c r="C1525" i="1"/>
  <c r="H1525" i="1" s="1"/>
  <c r="D1524" i="1"/>
  <c r="C1524" i="1"/>
  <c r="H1524" i="1" s="1"/>
  <c r="D1523" i="1"/>
  <c r="C1523" i="1"/>
  <c r="H1523" i="1" s="1"/>
  <c r="D1522" i="1"/>
  <c r="C1522" i="1"/>
  <c r="H1522" i="1" s="1"/>
  <c r="D1521" i="1"/>
  <c r="C1521" i="1"/>
  <c r="H1521" i="1" s="1"/>
  <c r="D1520" i="1"/>
  <c r="C1520" i="1"/>
  <c r="H1520" i="1" s="1"/>
  <c r="D1519" i="1"/>
  <c r="C1519" i="1"/>
  <c r="H1519" i="1" s="1"/>
  <c r="D1518" i="1"/>
  <c r="C1518" i="1"/>
  <c r="H1518" i="1" s="1"/>
  <c r="D1517" i="1"/>
  <c r="C1517" i="1"/>
  <c r="H1517" i="1" s="1"/>
  <c r="D1516" i="1"/>
  <c r="C1516" i="1"/>
  <c r="H1516" i="1" s="1"/>
  <c r="D1515" i="1"/>
  <c r="C1515" i="1"/>
  <c r="H1515" i="1" s="1"/>
  <c r="D1514" i="1"/>
  <c r="C1514" i="1"/>
  <c r="H1514" i="1" s="1"/>
  <c r="D1513" i="1"/>
  <c r="C1513" i="1"/>
  <c r="H1513" i="1" s="1"/>
  <c r="D1512" i="1"/>
  <c r="C1512" i="1"/>
  <c r="H1512" i="1" s="1"/>
  <c r="D1511" i="1"/>
  <c r="C1511" i="1"/>
  <c r="H1511" i="1" s="1"/>
  <c r="D1510" i="1"/>
  <c r="C1510" i="1"/>
  <c r="H1510" i="1" s="1"/>
  <c r="D1509" i="1"/>
  <c r="D1508" i="1"/>
  <c r="C1508" i="1"/>
  <c r="H1508" i="1" s="1"/>
  <c r="D1507" i="1"/>
  <c r="C1507" i="1"/>
  <c r="H1507" i="1" s="1"/>
  <c r="D1506" i="1"/>
  <c r="C1506" i="1"/>
  <c r="H1506" i="1" s="1"/>
  <c r="D1505" i="1"/>
  <c r="C1505" i="1"/>
  <c r="H1505" i="1" s="1"/>
  <c r="D1504" i="1"/>
  <c r="C1504" i="1"/>
  <c r="H1504" i="1" s="1"/>
  <c r="D1503" i="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D1485" i="1"/>
  <c r="C1485" i="1"/>
  <c r="H1485" i="1" s="1"/>
  <c r="D1484" i="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H1417" i="1" s="1"/>
  <c r="G1416" i="1"/>
  <c r="D1416" i="1"/>
  <c r="C1416" i="1"/>
  <c r="H1416" i="1" s="1"/>
  <c r="G1415" i="1"/>
  <c r="D1415" i="1"/>
  <c r="C1415" i="1"/>
  <c r="H1415" i="1" s="1"/>
  <c r="D1414" i="1"/>
  <c r="C1414" i="1"/>
  <c r="H1414" i="1" s="1"/>
  <c r="D1413" i="1"/>
  <c r="C1413" i="1"/>
  <c r="H1413" i="1" s="1"/>
  <c r="G1412" i="1"/>
  <c r="D1412" i="1"/>
  <c r="C1412" i="1"/>
  <c r="H1412" i="1" s="1"/>
  <c r="G1411" i="1"/>
  <c r="D1411" i="1"/>
  <c r="C1411" i="1"/>
  <c r="H1411" i="1" s="1"/>
  <c r="D1410" i="1"/>
  <c r="C1410" i="1"/>
  <c r="H1410" i="1" s="1"/>
  <c r="D1409" i="1"/>
  <c r="C1409" i="1"/>
  <c r="H1409" i="1" s="1"/>
  <c r="G1408" i="1"/>
  <c r="D1408" i="1"/>
  <c r="C1408" i="1"/>
  <c r="H1408" i="1" s="1"/>
  <c r="G1407" i="1"/>
  <c r="D1407" i="1"/>
  <c r="C1407" i="1"/>
  <c r="H1407" i="1" s="1"/>
  <c r="D1406" i="1"/>
  <c r="C1406" i="1"/>
  <c r="H1406" i="1" s="1"/>
  <c r="D1405" i="1"/>
  <c r="C1405" i="1"/>
  <c r="H1405" i="1" s="1"/>
  <c r="G1404" i="1"/>
  <c r="D1404" i="1"/>
  <c r="C1404" i="1"/>
  <c r="H1404" i="1" s="1"/>
  <c r="G1403" i="1"/>
  <c r="D1403" i="1"/>
  <c r="C1403" i="1"/>
  <c r="H1403" i="1" s="1"/>
  <c r="D1402" i="1"/>
  <c r="C1402" i="1"/>
  <c r="H1402" i="1" s="1"/>
  <c r="D1401" i="1"/>
  <c r="C1401" i="1"/>
  <c r="H1401" i="1" s="1"/>
  <c r="D1400" i="1"/>
  <c r="G1399" i="1"/>
  <c r="D1399" i="1"/>
  <c r="C1399" i="1"/>
  <c r="H1399" i="1" s="1"/>
  <c r="D1398" i="1"/>
  <c r="C1398" i="1"/>
  <c r="H1398" i="1" s="1"/>
  <c r="D1397" i="1"/>
  <c r="C1397" i="1"/>
  <c r="H1397" i="1" s="1"/>
  <c r="G1396" i="1"/>
  <c r="D1396" i="1"/>
  <c r="C1396" i="1"/>
  <c r="H1396" i="1" s="1"/>
  <c r="G1395" i="1"/>
  <c r="D1395" i="1"/>
  <c r="C1395" i="1"/>
  <c r="H1395" i="1" s="1"/>
  <c r="D1394" i="1"/>
  <c r="C1394" i="1"/>
  <c r="H1394" i="1" s="1"/>
  <c r="D1393" i="1"/>
  <c r="C1393" i="1"/>
  <c r="H1393" i="1" s="1"/>
  <c r="G1392" i="1"/>
  <c r="D1392" i="1"/>
  <c r="C1392" i="1"/>
  <c r="H1392" i="1" s="1"/>
  <c r="G1391" i="1"/>
  <c r="D1391" i="1"/>
  <c r="C1391" i="1"/>
  <c r="H1391" i="1" s="1"/>
  <c r="D1390" i="1"/>
  <c r="C1390" i="1"/>
  <c r="H1390" i="1" s="1"/>
  <c r="D1389" i="1"/>
  <c r="C1389" i="1"/>
  <c r="H1389" i="1" s="1"/>
  <c r="G1388" i="1"/>
  <c r="D1388" i="1"/>
  <c r="C1388" i="1"/>
  <c r="H1388" i="1" s="1"/>
  <c r="G1387" i="1"/>
  <c r="D1387" i="1"/>
  <c r="C1387" i="1"/>
  <c r="H1387" i="1" s="1"/>
  <c r="G1386" i="1"/>
  <c r="D1386" i="1"/>
  <c r="C1386" i="1"/>
  <c r="H1386" i="1" s="1"/>
  <c r="G1385" i="1"/>
  <c r="D1385" i="1"/>
  <c r="C1385" i="1"/>
  <c r="H1385" i="1" s="1"/>
  <c r="G1384" i="1"/>
  <c r="D1384" i="1"/>
  <c r="C1384" i="1"/>
  <c r="H1384" i="1" s="1"/>
  <c r="G1383" i="1"/>
  <c r="D1383" i="1"/>
  <c r="C1383" i="1"/>
  <c r="H1383" i="1" s="1"/>
  <c r="G1382" i="1"/>
  <c r="D1382" i="1"/>
  <c r="C1382" i="1"/>
  <c r="H1382" i="1" s="1"/>
  <c r="G1381" i="1"/>
  <c r="D1381" i="1"/>
  <c r="C1381" i="1"/>
  <c r="H1381" i="1" s="1"/>
  <c r="G1380" i="1"/>
  <c r="D1380" i="1"/>
  <c r="C1380" i="1"/>
  <c r="H1380" i="1" s="1"/>
  <c r="G1379" i="1"/>
  <c r="D1379" i="1"/>
  <c r="C1379" i="1"/>
  <c r="H1379" i="1" s="1"/>
  <c r="G1378" i="1"/>
  <c r="D1378" i="1"/>
  <c r="C1378" i="1"/>
  <c r="H1378" i="1" s="1"/>
  <c r="G1377" i="1"/>
  <c r="D1377" i="1"/>
  <c r="C1377" i="1"/>
  <c r="H1377" i="1" s="1"/>
  <c r="G1376" i="1"/>
  <c r="D1376" i="1"/>
  <c r="C1376" i="1"/>
  <c r="H1376" i="1" s="1"/>
  <c r="G1375" i="1"/>
  <c r="D1375" i="1"/>
  <c r="C1375" i="1"/>
  <c r="H1375" i="1" s="1"/>
  <c r="G1374" i="1"/>
  <c r="D1374" i="1"/>
  <c r="C1374" i="1"/>
  <c r="H1374" i="1" s="1"/>
  <c r="G1373" i="1"/>
  <c r="D1373" i="1"/>
  <c r="C1373" i="1"/>
  <c r="H1373" i="1" s="1"/>
  <c r="G1372" i="1"/>
  <c r="D1372" i="1"/>
  <c r="C1372" i="1"/>
  <c r="H1372" i="1" s="1"/>
  <c r="G1371" i="1"/>
  <c r="D1371" i="1"/>
  <c r="C1371" i="1"/>
  <c r="H1371" i="1" s="1"/>
  <c r="G1370" i="1"/>
  <c r="D1370" i="1"/>
  <c r="C1370" i="1"/>
  <c r="H1370" i="1" s="1"/>
  <c r="G1369" i="1"/>
  <c r="D1369" i="1"/>
  <c r="C1369" i="1"/>
  <c r="H1369" i="1" s="1"/>
  <c r="G1368" i="1"/>
  <c r="D1368" i="1"/>
  <c r="C1368" i="1"/>
  <c r="H1368" i="1" s="1"/>
  <c r="G1367" i="1"/>
  <c r="D1367" i="1"/>
  <c r="C1367" i="1"/>
  <c r="H1367" i="1" s="1"/>
  <c r="G1366" i="1"/>
  <c r="D1366" i="1"/>
  <c r="C1366" i="1"/>
  <c r="H1366" i="1" s="1"/>
  <c r="G1365" i="1"/>
  <c r="D1365" i="1"/>
  <c r="C1365" i="1"/>
  <c r="H1365" i="1" s="1"/>
  <c r="G1364" i="1"/>
  <c r="D1364" i="1"/>
  <c r="C1364" i="1"/>
  <c r="H1364" i="1" s="1"/>
  <c r="G1363" i="1"/>
  <c r="D1363" i="1"/>
  <c r="C1363" i="1"/>
  <c r="H1363" i="1" s="1"/>
  <c r="G1362" i="1"/>
  <c r="D1362" i="1"/>
  <c r="C1362" i="1"/>
  <c r="H1362" i="1" s="1"/>
  <c r="G1361" i="1"/>
  <c r="D1361" i="1"/>
  <c r="C1361" i="1"/>
  <c r="H1361" i="1" s="1"/>
  <c r="G1360" i="1"/>
  <c r="D1360" i="1"/>
  <c r="C1360" i="1"/>
  <c r="H1360" i="1" s="1"/>
  <c r="G1359" i="1"/>
  <c r="D1359" i="1"/>
  <c r="C1359" i="1"/>
  <c r="H1359" i="1" s="1"/>
  <c r="G1358" i="1"/>
  <c r="D1358" i="1"/>
  <c r="C1358" i="1"/>
  <c r="H1358" i="1" s="1"/>
  <c r="G1357" i="1"/>
  <c r="D1357" i="1"/>
  <c r="C1357" i="1"/>
  <c r="H1357" i="1" s="1"/>
  <c r="G1356" i="1"/>
  <c r="D1356" i="1"/>
  <c r="C1356" i="1"/>
  <c r="H1356" i="1" s="1"/>
  <c r="G1355" i="1"/>
  <c r="D1355" i="1"/>
  <c r="C1355" i="1"/>
  <c r="H1355" i="1" s="1"/>
  <c r="G1354" i="1"/>
  <c r="D1354" i="1"/>
  <c r="C1354" i="1"/>
  <c r="H1354" i="1" s="1"/>
  <c r="G1353" i="1"/>
  <c r="D1353" i="1"/>
  <c r="C1353" i="1"/>
  <c r="H1353" i="1" s="1"/>
  <c r="G1352" i="1"/>
  <c r="D1352" i="1"/>
  <c r="C1352" i="1"/>
  <c r="H1352" i="1" s="1"/>
  <c r="G1351" i="1"/>
  <c r="D1351" i="1"/>
  <c r="C1351" i="1"/>
  <c r="H1351" i="1" s="1"/>
  <c r="G1350" i="1"/>
  <c r="D1350" i="1"/>
  <c r="C1350" i="1"/>
  <c r="H1350" i="1" s="1"/>
  <c r="G1349" i="1"/>
  <c r="D1349" i="1"/>
  <c r="C1349" i="1"/>
  <c r="H1349" i="1" s="1"/>
  <c r="G1348" i="1"/>
  <c r="D1348" i="1"/>
  <c r="C1348" i="1"/>
  <c r="H1348" i="1" s="1"/>
  <c r="G1347" i="1"/>
  <c r="D1347" i="1"/>
  <c r="C1347" i="1"/>
  <c r="H1347" i="1" s="1"/>
  <c r="G1346" i="1"/>
  <c r="D1346" i="1"/>
  <c r="C1346" i="1"/>
  <c r="H1346" i="1" s="1"/>
  <c r="G1345" i="1"/>
  <c r="D1345" i="1"/>
  <c r="C1345" i="1"/>
  <c r="H1345" i="1" s="1"/>
  <c r="G1344" i="1"/>
  <c r="D1344" i="1"/>
  <c r="C1344" i="1"/>
  <c r="H1344" i="1" s="1"/>
  <c r="G1343" i="1"/>
  <c r="D1343" i="1"/>
  <c r="C1343" i="1"/>
  <c r="H1343" i="1" s="1"/>
  <c r="G1342" i="1"/>
  <c r="D1342" i="1"/>
  <c r="C1342" i="1"/>
  <c r="H1342" i="1" s="1"/>
  <c r="G1341" i="1"/>
  <c r="D1341" i="1"/>
  <c r="C1341" i="1"/>
  <c r="H1341" i="1" s="1"/>
  <c r="G1340" i="1"/>
  <c r="D1340" i="1"/>
  <c r="C1340" i="1"/>
  <c r="H1340" i="1" s="1"/>
  <c r="G1339" i="1"/>
  <c r="D1339" i="1"/>
  <c r="C1339" i="1"/>
  <c r="H1339" i="1" s="1"/>
  <c r="G1338" i="1"/>
  <c r="D1338" i="1"/>
  <c r="C1338" i="1"/>
  <c r="H1338" i="1" s="1"/>
  <c r="G1337" i="1"/>
  <c r="D1337" i="1"/>
  <c r="C1337" i="1"/>
  <c r="H1337" i="1" s="1"/>
  <c r="G1336" i="1"/>
  <c r="D1336" i="1"/>
  <c r="C1336" i="1"/>
  <c r="H1336" i="1" s="1"/>
  <c r="G1335" i="1"/>
  <c r="D1335" i="1"/>
  <c r="C1335" i="1"/>
  <c r="H1335" i="1" s="1"/>
  <c r="G1334" i="1"/>
  <c r="D1334" i="1"/>
  <c r="C1334" i="1"/>
  <c r="H1334" i="1" s="1"/>
  <c r="G1333" i="1"/>
  <c r="D1333" i="1"/>
  <c r="C1333" i="1"/>
  <c r="H1333" i="1" s="1"/>
  <c r="G1332" i="1"/>
  <c r="D1332" i="1"/>
  <c r="C1332" i="1"/>
  <c r="H1332" i="1" s="1"/>
  <c r="G1331" i="1"/>
  <c r="D1331" i="1"/>
  <c r="C1331" i="1"/>
  <c r="H1331" i="1" s="1"/>
  <c r="G1330" i="1"/>
  <c r="D1330" i="1"/>
  <c r="C1330" i="1"/>
  <c r="H1330" i="1" s="1"/>
  <c r="G1329" i="1"/>
  <c r="D1329" i="1"/>
  <c r="C1329" i="1"/>
  <c r="H1329" i="1" s="1"/>
  <c r="G1328" i="1"/>
  <c r="D1328" i="1"/>
  <c r="C1328" i="1"/>
  <c r="H1328" i="1" s="1"/>
  <c r="G1327" i="1"/>
  <c r="D1327" i="1"/>
  <c r="C1327" i="1"/>
  <c r="H1327" i="1" s="1"/>
  <c r="G1326" i="1"/>
  <c r="D1326" i="1"/>
  <c r="C1326" i="1"/>
  <c r="H1326" i="1" s="1"/>
  <c r="G1325" i="1"/>
  <c r="D1325" i="1"/>
  <c r="C1325" i="1"/>
  <c r="H1325" i="1" s="1"/>
  <c r="G1324" i="1"/>
  <c r="D1324" i="1"/>
  <c r="C1324" i="1"/>
  <c r="H1324" i="1" s="1"/>
  <c r="G1323" i="1"/>
  <c r="D1323" i="1"/>
  <c r="C1323" i="1"/>
  <c r="H1323" i="1" s="1"/>
  <c r="G1322" i="1"/>
  <c r="D1322" i="1"/>
  <c r="C1322" i="1"/>
  <c r="H1322" i="1" s="1"/>
  <c r="G1321" i="1"/>
  <c r="D1321" i="1"/>
  <c r="C1321" i="1"/>
  <c r="H1321" i="1" s="1"/>
  <c r="G1320" i="1"/>
  <c r="D1320" i="1"/>
  <c r="C1320" i="1"/>
  <c r="H1320" i="1" s="1"/>
  <c r="G1319" i="1"/>
  <c r="D1319" i="1"/>
  <c r="C1319" i="1"/>
  <c r="H1319" i="1" s="1"/>
  <c r="G1318" i="1"/>
  <c r="D1318" i="1"/>
  <c r="C1318" i="1"/>
  <c r="H1318" i="1" s="1"/>
  <c r="G1317" i="1"/>
  <c r="D1317" i="1"/>
  <c r="C1317" i="1"/>
  <c r="H1317" i="1" s="1"/>
  <c r="G1316" i="1"/>
  <c r="D1316" i="1"/>
  <c r="C1316" i="1"/>
  <c r="H1316" i="1" s="1"/>
  <c r="G1315" i="1"/>
  <c r="D1315" i="1"/>
  <c r="C1315" i="1"/>
  <c r="H1315" i="1" s="1"/>
  <c r="G1314" i="1"/>
  <c r="D1314" i="1"/>
  <c r="C1314" i="1"/>
  <c r="H1314" i="1" s="1"/>
  <c r="G1313" i="1"/>
  <c r="D1313" i="1"/>
  <c r="C1313" i="1"/>
  <c r="H1313" i="1" s="1"/>
  <c r="G1312" i="1"/>
  <c r="D1312" i="1"/>
  <c r="C1312" i="1"/>
  <c r="H1312" i="1" s="1"/>
  <c r="G1311" i="1"/>
  <c r="D1311" i="1"/>
  <c r="C1311" i="1"/>
  <c r="H1311" i="1" s="1"/>
  <c r="G1310" i="1"/>
  <c r="D1310" i="1"/>
  <c r="C1310" i="1"/>
  <c r="H1310" i="1" s="1"/>
  <c r="G1309" i="1"/>
  <c r="D1309" i="1"/>
  <c r="C1309" i="1"/>
  <c r="H1309" i="1" s="1"/>
  <c r="G1308" i="1"/>
  <c r="D1308" i="1"/>
  <c r="C1308" i="1"/>
  <c r="H1308" i="1" s="1"/>
  <c r="G1307" i="1"/>
  <c r="D1307" i="1"/>
  <c r="C1307" i="1"/>
  <c r="H1307" i="1" s="1"/>
  <c r="G1306" i="1"/>
  <c r="D1306" i="1"/>
  <c r="C1306" i="1"/>
  <c r="H1306" i="1" s="1"/>
  <c r="G1305" i="1"/>
  <c r="D1305" i="1"/>
  <c r="C1305" i="1"/>
  <c r="H1305" i="1" s="1"/>
  <c r="G1304" i="1"/>
  <c r="D1304" i="1"/>
  <c r="C1304" i="1"/>
  <c r="H1304" i="1" s="1"/>
  <c r="G1303" i="1"/>
  <c r="D1303" i="1"/>
  <c r="C1303" i="1"/>
  <c r="H1303" i="1" s="1"/>
  <c r="G1302" i="1"/>
  <c r="D1302" i="1"/>
  <c r="C1302" i="1"/>
  <c r="H1302" i="1" s="1"/>
  <c r="G1301" i="1"/>
  <c r="D1301" i="1"/>
  <c r="C1301" i="1"/>
  <c r="H1301" i="1" s="1"/>
  <c r="G1300" i="1"/>
  <c r="D1300" i="1"/>
  <c r="C1300" i="1"/>
  <c r="H1300" i="1" s="1"/>
  <c r="G1299" i="1"/>
  <c r="D1299" i="1"/>
  <c r="C1299" i="1"/>
  <c r="H1299" i="1" s="1"/>
  <c r="G1298" i="1"/>
  <c r="D1298" i="1"/>
  <c r="C1298" i="1"/>
  <c r="H1298" i="1" s="1"/>
  <c r="G1297" i="1"/>
  <c r="D1297" i="1"/>
  <c r="C1297" i="1"/>
  <c r="H1297" i="1" s="1"/>
  <c r="G1296" i="1"/>
  <c r="D1296" i="1"/>
  <c r="C1296" i="1"/>
  <c r="H1296" i="1" s="1"/>
  <c r="G1295" i="1"/>
  <c r="D1295" i="1"/>
  <c r="C1295" i="1"/>
  <c r="H1295" i="1" s="1"/>
  <c r="G1294" i="1"/>
  <c r="D1294" i="1"/>
  <c r="C1294" i="1"/>
  <c r="H1294" i="1" s="1"/>
  <c r="G1293" i="1"/>
  <c r="D1293" i="1"/>
  <c r="C1293" i="1"/>
  <c r="H1293" i="1" s="1"/>
  <c r="G1292" i="1"/>
  <c r="D1292" i="1"/>
  <c r="C1292" i="1"/>
  <c r="H1292" i="1" s="1"/>
  <c r="G1291" i="1"/>
  <c r="D1291" i="1"/>
  <c r="C1291" i="1"/>
  <c r="H1291" i="1" s="1"/>
  <c r="G1290" i="1"/>
  <c r="D1290" i="1"/>
  <c r="C1290" i="1"/>
  <c r="H1290" i="1" s="1"/>
  <c r="G1289" i="1"/>
  <c r="D1289" i="1"/>
  <c r="C1289" i="1"/>
  <c r="H1289" i="1" s="1"/>
  <c r="G1288" i="1"/>
  <c r="D1288" i="1"/>
  <c r="C1288" i="1"/>
  <c r="H1288" i="1" s="1"/>
  <c r="G1287" i="1"/>
  <c r="D1287" i="1"/>
  <c r="C1287" i="1"/>
  <c r="H1287" i="1" s="1"/>
  <c r="G1286" i="1"/>
  <c r="D1286" i="1"/>
  <c r="C1286" i="1"/>
  <c r="H1286" i="1" s="1"/>
  <c r="G1285" i="1"/>
  <c r="D1285" i="1"/>
  <c r="C1285" i="1"/>
  <c r="H1285" i="1" s="1"/>
  <c r="G1284" i="1"/>
  <c r="D1284" i="1"/>
  <c r="C1284" i="1"/>
  <c r="H1284" i="1" s="1"/>
  <c r="G1283" i="1"/>
  <c r="D1283" i="1"/>
  <c r="C1283" i="1"/>
  <c r="H1283" i="1" s="1"/>
  <c r="G1282" i="1"/>
  <c r="D1282" i="1"/>
  <c r="C1282" i="1"/>
  <c r="H1282" i="1" s="1"/>
  <c r="G1281" i="1"/>
  <c r="D1281" i="1"/>
  <c r="C1281" i="1"/>
  <c r="H1281" i="1" s="1"/>
  <c r="G1280" i="1"/>
  <c r="D1280" i="1"/>
  <c r="C1280" i="1"/>
  <c r="H1280" i="1" s="1"/>
  <c r="G1279" i="1"/>
  <c r="D1279" i="1"/>
  <c r="C1279" i="1"/>
  <c r="H1279" i="1" s="1"/>
  <c r="G1278" i="1"/>
  <c r="D1278" i="1"/>
  <c r="C1278" i="1"/>
  <c r="H1278" i="1" s="1"/>
  <c r="D1277" i="1"/>
  <c r="G1276" i="1"/>
  <c r="D1276" i="1"/>
  <c r="C1276" i="1"/>
  <c r="H1276" i="1" s="1"/>
  <c r="G1275" i="1"/>
  <c r="D1275" i="1"/>
  <c r="C1275" i="1"/>
  <c r="H1275" i="1" s="1"/>
  <c r="G1274" i="1"/>
  <c r="D1274" i="1"/>
  <c r="C1274" i="1"/>
  <c r="H1274" i="1" s="1"/>
  <c r="G1273" i="1"/>
  <c r="D1273" i="1"/>
  <c r="C1273" i="1"/>
  <c r="H1273" i="1" s="1"/>
  <c r="G1272" i="1"/>
  <c r="D1272" i="1"/>
  <c r="C1272" i="1"/>
  <c r="H1272" i="1" s="1"/>
  <c r="G1271" i="1"/>
  <c r="D1271" i="1"/>
  <c r="C1271" i="1"/>
  <c r="H1271" i="1" s="1"/>
  <c r="G1270" i="1"/>
  <c r="D1270" i="1"/>
  <c r="C1270" i="1"/>
  <c r="H1270" i="1" s="1"/>
  <c r="G1269" i="1"/>
  <c r="D1269" i="1"/>
  <c r="C1269" i="1"/>
  <c r="H1269" i="1" s="1"/>
  <c r="G1268" i="1"/>
  <c r="D1268" i="1"/>
  <c r="C1268" i="1"/>
  <c r="H1268" i="1" s="1"/>
  <c r="G1267" i="1"/>
  <c r="D1267" i="1"/>
  <c r="C1267" i="1"/>
  <c r="H1267" i="1" s="1"/>
  <c r="G1266" i="1"/>
  <c r="D1266" i="1"/>
  <c r="C1266" i="1"/>
  <c r="H1266" i="1" s="1"/>
  <c r="G1265" i="1"/>
  <c r="D1265" i="1"/>
  <c r="C1265" i="1"/>
  <c r="H1265" i="1" s="1"/>
  <c r="G1264" i="1"/>
  <c r="D1264" i="1"/>
  <c r="C1264" i="1"/>
  <c r="H1264" i="1" s="1"/>
  <c r="G1263" i="1"/>
  <c r="D1263" i="1"/>
  <c r="C1263" i="1"/>
  <c r="H1263" i="1" s="1"/>
  <c r="G1262" i="1"/>
  <c r="D1262" i="1"/>
  <c r="C1262" i="1"/>
  <c r="H1262" i="1" s="1"/>
  <c r="G1261" i="1"/>
  <c r="D1261" i="1"/>
  <c r="C1261" i="1"/>
  <c r="H1261" i="1" s="1"/>
  <c r="G1260" i="1"/>
  <c r="D1260" i="1"/>
  <c r="C1260" i="1"/>
  <c r="H1260" i="1" s="1"/>
  <c r="G1259" i="1"/>
  <c r="D1259" i="1"/>
  <c r="C1259" i="1"/>
  <c r="H1259" i="1" s="1"/>
  <c r="D1258" i="1"/>
  <c r="G1257" i="1"/>
  <c r="D1257" i="1"/>
  <c r="C1257" i="1"/>
  <c r="H1257" i="1" s="1"/>
  <c r="G1256" i="1"/>
  <c r="D1256" i="1"/>
  <c r="C1256" i="1"/>
  <c r="H1256" i="1" s="1"/>
  <c r="G1255" i="1"/>
  <c r="D1255" i="1"/>
  <c r="C1255" i="1"/>
  <c r="H1255" i="1" s="1"/>
  <c r="D1254" i="1"/>
  <c r="G1253" i="1"/>
  <c r="D1253" i="1"/>
  <c r="C1253" i="1"/>
  <c r="H1253" i="1" s="1"/>
  <c r="G1252" i="1"/>
  <c r="D1252" i="1"/>
  <c r="C1252" i="1"/>
  <c r="H1252" i="1" s="1"/>
  <c r="G1251" i="1"/>
  <c r="D1251" i="1"/>
  <c r="C1251" i="1"/>
  <c r="H1251" i="1" s="1"/>
  <c r="G1250" i="1"/>
  <c r="D1250" i="1"/>
  <c r="C1250" i="1"/>
  <c r="H1250" i="1" s="1"/>
  <c r="G1249" i="1"/>
  <c r="D1249" i="1"/>
  <c r="C1249" i="1"/>
  <c r="H1249" i="1" s="1"/>
  <c r="G1248" i="1"/>
  <c r="D1248" i="1"/>
  <c r="C1248" i="1"/>
  <c r="H1248" i="1" s="1"/>
  <c r="G1247" i="1"/>
  <c r="D1247" i="1"/>
  <c r="C1247" i="1"/>
  <c r="H1247" i="1" s="1"/>
  <c r="G1246" i="1"/>
  <c r="D1246" i="1"/>
  <c r="C1246" i="1"/>
  <c r="H1246" i="1" s="1"/>
  <c r="G1245" i="1"/>
  <c r="D1245" i="1"/>
  <c r="C1245" i="1"/>
  <c r="H1245" i="1" s="1"/>
  <c r="G1244" i="1"/>
  <c r="D1244" i="1"/>
  <c r="C1244" i="1"/>
  <c r="H1244" i="1" s="1"/>
  <c r="G1243" i="1"/>
  <c r="D1243" i="1"/>
  <c r="C1243" i="1"/>
  <c r="H1243" i="1" s="1"/>
  <c r="G1242" i="1"/>
  <c r="D1242" i="1"/>
  <c r="C1242" i="1"/>
  <c r="H1242" i="1" s="1"/>
  <c r="G1241" i="1"/>
  <c r="D1241" i="1"/>
  <c r="C1241" i="1"/>
  <c r="H1241" i="1" s="1"/>
  <c r="G1240" i="1"/>
  <c r="D1240" i="1"/>
  <c r="C1240" i="1"/>
  <c r="H1240" i="1" s="1"/>
  <c r="G1239" i="1"/>
  <c r="D1239" i="1"/>
  <c r="C1239" i="1"/>
  <c r="H1239" i="1" s="1"/>
  <c r="G1238" i="1"/>
  <c r="D1238" i="1"/>
  <c r="C1238" i="1"/>
  <c r="H1238" i="1" s="1"/>
  <c r="G1237" i="1"/>
  <c r="D1237" i="1"/>
  <c r="C1237" i="1"/>
  <c r="H1237" i="1" s="1"/>
  <c r="G1236" i="1"/>
  <c r="D1236" i="1"/>
  <c r="C1236" i="1"/>
  <c r="H1236" i="1" s="1"/>
  <c r="G1235" i="1"/>
  <c r="D1235" i="1"/>
  <c r="C1235" i="1"/>
  <c r="H1235" i="1" s="1"/>
  <c r="G1234" i="1"/>
  <c r="D1234" i="1"/>
  <c r="C1234" i="1"/>
  <c r="H1234" i="1" s="1"/>
  <c r="G1233" i="1"/>
  <c r="D1233" i="1"/>
  <c r="C1233" i="1"/>
  <c r="H1233" i="1" s="1"/>
  <c r="G1232" i="1"/>
  <c r="D1232" i="1"/>
  <c r="C1232" i="1"/>
  <c r="H1232" i="1" s="1"/>
  <c r="G1231" i="1"/>
  <c r="D1231" i="1"/>
  <c r="C1231" i="1"/>
  <c r="H1231" i="1" s="1"/>
  <c r="G1230" i="1"/>
  <c r="D1230" i="1"/>
  <c r="C1230" i="1"/>
  <c r="H1230" i="1" s="1"/>
  <c r="D1229" i="1"/>
  <c r="C1229" i="1"/>
  <c r="H1229" i="1" s="1"/>
  <c r="G1228" i="1"/>
  <c r="D1228" i="1"/>
  <c r="C1228" i="1"/>
  <c r="H1228" i="1" s="1"/>
  <c r="G1227" i="1"/>
  <c r="D1227" i="1"/>
  <c r="C1227" i="1"/>
  <c r="H1227" i="1" s="1"/>
  <c r="G1226" i="1"/>
  <c r="D1226" i="1"/>
  <c r="C1226" i="1"/>
  <c r="H1226" i="1" s="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D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D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D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G735" i="1"/>
  <c r="D735" i="1"/>
  <c r="H735" i="1" s="1"/>
  <c r="C735" i="1"/>
  <c r="H734" i="1"/>
  <c r="D734" i="1"/>
  <c r="G734" i="1" s="1"/>
  <c r="C734" i="1"/>
  <c r="H733" i="1"/>
  <c r="G733" i="1"/>
  <c r="D733" i="1"/>
  <c r="C733" i="1"/>
  <c r="H732" i="1"/>
  <c r="G732" i="1"/>
  <c r="D732" i="1"/>
  <c r="C732" i="1"/>
  <c r="H731" i="1"/>
  <c r="D731" i="1"/>
  <c r="G731" i="1" s="1"/>
  <c r="C731" i="1"/>
  <c r="H730" i="1"/>
  <c r="G730" i="1"/>
  <c r="D730" i="1"/>
  <c r="C730" i="1"/>
  <c r="H729" i="1"/>
  <c r="G729" i="1"/>
  <c r="D729" i="1"/>
  <c r="C729" i="1"/>
  <c r="H728" i="1"/>
  <c r="G728" i="1"/>
  <c r="D728" i="1"/>
  <c r="C728" i="1"/>
  <c r="H727" i="1"/>
  <c r="G727" i="1"/>
  <c r="D727" i="1"/>
  <c r="C727" i="1"/>
  <c r="H726" i="1"/>
  <c r="G726" i="1"/>
  <c r="D726" i="1"/>
  <c r="C726" i="1"/>
  <c r="H725" i="1"/>
  <c r="D725" i="1"/>
  <c r="G725" i="1" s="1"/>
  <c r="C725" i="1"/>
  <c r="H724" i="1"/>
  <c r="G724" i="1"/>
  <c r="D724" i="1"/>
  <c r="C724" i="1"/>
  <c r="H723" i="1"/>
  <c r="G723" i="1"/>
  <c r="D723" i="1"/>
  <c r="C723" i="1"/>
  <c r="H722" i="1"/>
  <c r="G722" i="1"/>
  <c r="D722" i="1"/>
  <c r="C722" i="1"/>
  <c r="H721" i="1"/>
  <c r="G721" i="1"/>
  <c r="D721" i="1"/>
  <c r="C721" i="1"/>
  <c r="H720" i="1"/>
  <c r="G720" i="1"/>
  <c r="D720" i="1"/>
  <c r="C720" i="1"/>
  <c r="D719" i="1"/>
  <c r="H719" i="1" s="1"/>
  <c r="C719" i="1"/>
  <c r="D718" i="1"/>
  <c r="H718" i="1" s="1"/>
  <c r="C718" i="1"/>
  <c r="H717" i="1"/>
  <c r="G717" i="1"/>
  <c r="D717" i="1"/>
  <c r="C717" i="1"/>
  <c r="D716" i="1"/>
  <c r="H716" i="1" s="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G653" i="1" s="1"/>
  <c r="C653" i="1"/>
  <c r="H652" i="1"/>
  <c r="G652" i="1"/>
  <c r="D652" i="1"/>
  <c r="C652" i="1"/>
  <c r="H651" i="1"/>
  <c r="D651" i="1"/>
  <c r="G651" i="1" s="1"/>
  <c r="C651" i="1"/>
  <c r="D650" i="1"/>
  <c r="H650" i="1" s="1"/>
  <c r="C650" i="1"/>
  <c r="D649" i="1"/>
  <c r="C649" i="1"/>
  <c r="D648" i="1"/>
  <c r="C648" i="1"/>
  <c r="H648" i="1" s="1"/>
  <c r="D647" i="1"/>
  <c r="C647" i="1"/>
  <c r="D646" i="1"/>
  <c r="C646" i="1"/>
  <c r="H645" i="1"/>
  <c r="G645" i="1"/>
  <c r="D645" i="1"/>
  <c r="C645" i="1"/>
  <c r="C642"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G423" i="1" s="1"/>
  <c r="C423" i="1"/>
  <c r="C422" i="1"/>
  <c r="D421" i="1"/>
  <c r="G421" i="1" s="1"/>
  <c r="C421" i="1"/>
  <c r="H416" i="1"/>
  <c r="G416" i="1"/>
  <c r="D416" i="1"/>
  <c r="C416"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D364" i="1"/>
  <c r="G364" i="1" s="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C356"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D302" i="1"/>
  <c r="G302" i="1" s="1"/>
  <c r="C302" i="1"/>
  <c r="D301" i="1"/>
  <c r="H301" i="1" s="1"/>
  <c r="C301" i="1"/>
  <c r="D300" i="1"/>
  <c r="G300" i="1" s="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D213" i="1"/>
  <c r="G213" i="1" s="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D197" i="1"/>
  <c r="G197" i="1" s="1"/>
  <c r="C197" i="1"/>
  <c r="H196" i="1"/>
  <c r="G196" i="1"/>
  <c r="D196" i="1"/>
  <c r="C196" i="1"/>
  <c r="H195" i="1"/>
  <c r="G195" i="1"/>
  <c r="D195" i="1"/>
  <c r="C195" i="1"/>
  <c r="H194" i="1"/>
  <c r="G194" i="1"/>
  <c r="D194" i="1"/>
  <c r="C194" i="1"/>
  <c r="H193" i="1"/>
  <c r="D193" i="1"/>
  <c r="G193" i="1" s="1"/>
  <c r="C193" i="1"/>
  <c r="H192" i="1"/>
  <c r="G192" i="1"/>
  <c r="D192" i="1"/>
  <c r="C192" i="1"/>
  <c r="H191" i="1"/>
  <c r="G191" i="1"/>
  <c r="D191" i="1"/>
  <c r="C191" i="1"/>
  <c r="D190" i="1"/>
  <c r="H190" i="1" s="1"/>
  <c r="C190" i="1"/>
  <c r="H189" i="1"/>
  <c r="G189" i="1"/>
  <c r="D189" i="1"/>
  <c r="C189" i="1"/>
  <c r="H188" i="1"/>
  <c r="G188" i="1"/>
  <c r="D188" i="1"/>
  <c r="C188" i="1"/>
  <c r="H187" i="1"/>
  <c r="G187" i="1"/>
  <c r="D187" i="1"/>
  <c r="C187" i="1"/>
  <c r="D186" i="1"/>
  <c r="H186" i="1" s="1"/>
  <c r="C186" i="1"/>
  <c r="D185" i="1"/>
  <c r="H185" i="1" s="1"/>
  <c r="C185" i="1"/>
  <c r="H184" i="1"/>
  <c r="G184" i="1"/>
  <c r="D184" i="1"/>
  <c r="C184" i="1"/>
  <c r="H183" i="1"/>
  <c r="D183" i="1"/>
  <c r="G183" i="1" s="1"/>
  <c r="C183" i="1"/>
  <c r="H182" i="1"/>
  <c r="G182" i="1"/>
  <c r="D182" i="1"/>
  <c r="C182" i="1"/>
  <c r="H181" i="1"/>
  <c r="G181" i="1"/>
  <c r="D181" i="1"/>
  <c r="C181" i="1"/>
  <c r="H180" i="1"/>
  <c r="G180" i="1"/>
  <c r="D180" i="1"/>
  <c r="C180" i="1"/>
  <c r="D179" i="1"/>
  <c r="G179" i="1" s="1"/>
  <c r="C179" i="1"/>
  <c r="D178" i="1"/>
  <c r="G178" i="1" s="1"/>
  <c r="C178" i="1"/>
  <c r="H177" i="1"/>
  <c r="D177" i="1"/>
  <c r="G177" i="1" s="1"/>
  <c r="C177" i="1"/>
  <c r="H176" i="1"/>
  <c r="D176" i="1"/>
  <c r="G176" i="1" s="1"/>
  <c r="C176" i="1"/>
  <c r="H175" i="1"/>
  <c r="D175" i="1"/>
  <c r="G175" i="1" s="1"/>
  <c r="C175" i="1"/>
  <c r="D174" i="1"/>
  <c r="H174" i="1" s="1"/>
  <c r="C174" i="1"/>
  <c r="H173" i="1"/>
  <c r="D173" i="1"/>
  <c r="G173" i="1" s="1"/>
  <c r="C173" i="1"/>
  <c r="H172" i="1"/>
  <c r="G172" i="1"/>
  <c r="D172" i="1"/>
  <c r="C172" i="1"/>
  <c r="H171" i="1"/>
  <c r="D171" i="1"/>
  <c r="G171" i="1" s="1"/>
  <c r="C171" i="1"/>
  <c r="H170" i="1"/>
  <c r="G170" i="1"/>
  <c r="D170" i="1"/>
  <c r="C170" i="1"/>
  <c r="H169" i="1"/>
  <c r="D169" i="1"/>
  <c r="G169" i="1" s="1"/>
  <c r="C169" i="1"/>
  <c r="D168" i="1"/>
  <c r="G168" i="1" s="1"/>
  <c r="C168" i="1"/>
  <c r="H167" i="1"/>
  <c r="D167" i="1"/>
  <c r="G167" i="1" s="1"/>
  <c r="C167" i="1"/>
  <c r="D166" i="1"/>
  <c r="H166" i="1" s="1"/>
  <c r="C166" i="1"/>
  <c r="H165" i="1"/>
  <c r="G165" i="1"/>
  <c r="D165" i="1"/>
  <c r="C165" i="1"/>
  <c r="H164" i="1"/>
  <c r="D164" i="1"/>
  <c r="G164" i="1" s="1"/>
  <c r="C164" i="1"/>
  <c r="H163" i="1"/>
  <c r="G163" i="1"/>
  <c r="D163" i="1"/>
  <c r="C163" i="1"/>
  <c r="H162" i="1"/>
  <c r="D162" i="1"/>
  <c r="G162" i="1" s="1"/>
  <c r="C162" i="1"/>
  <c r="D161" i="1"/>
  <c r="H161" i="1" s="1"/>
  <c r="C161" i="1"/>
  <c r="H159" i="1"/>
  <c r="G159" i="1"/>
  <c r="D159" i="1"/>
  <c r="C159" i="1"/>
  <c r="H158" i="1"/>
  <c r="D158" i="1"/>
  <c r="G158" i="1" s="1"/>
  <c r="C158" i="1"/>
  <c r="H157" i="1"/>
  <c r="G157" i="1"/>
  <c r="D157" i="1"/>
  <c r="C157" i="1"/>
  <c r="H156" i="1"/>
  <c r="G156" i="1"/>
  <c r="D156" i="1"/>
  <c r="C156" i="1"/>
  <c r="H155" i="1"/>
  <c r="G155" i="1"/>
  <c r="D155" i="1"/>
  <c r="C155" i="1"/>
  <c r="H154" i="1"/>
  <c r="G154" i="1"/>
  <c r="D154" i="1"/>
  <c r="C154" i="1"/>
  <c r="H153" i="1"/>
  <c r="D153" i="1"/>
  <c r="G153" i="1" s="1"/>
  <c r="C153" i="1"/>
  <c r="H152" i="1"/>
  <c r="G152" i="1"/>
  <c r="D152" i="1"/>
  <c r="C152" i="1"/>
  <c r="H151" i="1"/>
  <c r="D151" i="1"/>
  <c r="G151" i="1" s="1"/>
  <c r="C151" i="1"/>
  <c r="G150" i="1"/>
  <c r="D150" i="1"/>
  <c r="H150" i="1" s="1"/>
  <c r="C150" i="1"/>
  <c r="H147" i="1"/>
  <c r="D147" i="1"/>
  <c r="G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D135" i="1"/>
  <c r="G135" i="1" s="1"/>
  <c r="C135" i="1"/>
  <c r="H134" i="1"/>
  <c r="G134" i="1"/>
  <c r="D134" i="1"/>
  <c r="C134" i="1"/>
  <c r="H133" i="1"/>
  <c r="G133" i="1"/>
  <c r="D133" i="1"/>
  <c r="C133" i="1"/>
  <c r="H132" i="1"/>
  <c r="G132" i="1"/>
  <c r="D132" i="1"/>
  <c r="C132" i="1"/>
  <c r="H131" i="1"/>
  <c r="G131" i="1"/>
  <c r="D131" i="1"/>
  <c r="C131" i="1"/>
  <c r="H130" i="1"/>
  <c r="D130" i="1"/>
  <c r="G130" i="1" s="1"/>
  <c r="C130" i="1"/>
  <c r="H129" i="1"/>
  <c r="G129" i="1"/>
  <c r="D129" i="1"/>
  <c r="C129" i="1"/>
  <c r="H128" i="1"/>
  <c r="G128" i="1"/>
  <c r="D128" i="1"/>
  <c r="C128" i="1"/>
  <c r="H127" i="1"/>
  <c r="G127" i="1"/>
  <c r="D127" i="1"/>
  <c r="C127" i="1"/>
  <c r="H126" i="1"/>
  <c r="G126" i="1"/>
  <c r="D126" i="1"/>
  <c r="C126" i="1"/>
  <c r="H125" i="1"/>
  <c r="G125" i="1"/>
  <c r="D125" i="1"/>
  <c r="C125" i="1"/>
  <c r="H124" i="1"/>
  <c r="D124" i="1"/>
  <c r="G124" i="1" s="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D72" i="1"/>
  <c r="G72" i="1" s="1"/>
  <c r="C72" i="1"/>
  <c r="H71" i="1"/>
  <c r="G71" i="1"/>
  <c r="D71" i="1"/>
  <c r="C71" i="1"/>
  <c r="H70" i="1"/>
  <c r="G70" i="1"/>
  <c r="D70" i="1"/>
  <c r="C70" i="1"/>
  <c r="H69" i="1"/>
  <c r="G69" i="1"/>
  <c r="D69" i="1"/>
  <c r="C69" i="1"/>
  <c r="H68" i="1"/>
  <c r="G68" i="1"/>
  <c r="D68" i="1"/>
  <c r="C68" i="1"/>
  <c r="H67" i="1"/>
  <c r="G67" i="1"/>
  <c r="D67" i="1"/>
  <c r="C67" i="1"/>
  <c r="H66" i="1"/>
  <c r="D66" i="1"/>
  <c r="G66" i="1" s="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1684" i="1" l="1"/>
  <c r="G1608" i="1"/>
  <c r="H1610" i="1"/>
  <c r="H1590" i="1"/>
  <c r="G1581" i="1"/>
  <c r="G301" i="1"/>
  <c r="H300" i="1"/>
  <c r="H423" i="1"/>
  <c r="H653" i="1"/>
  <c r="G1612" i="1"/>
  <c r="C1603" i="1"/>
  <c r="H1605" i="1"/>
  <c r="G1601" i="1"/>
  <c r="H1682" i="1"/>
  <c r="G1680" i="1"/>
  <c r="H1606" i="1"/>
  <c r="G1604" i="1"/>
  <c r="G1593" i="1"/>
  <c r="G1586" i="1"/>
  <c r="H1582" i="1"/>
  <c r="G1582" i="1"/>
  <c r="G1584" i="1"/>
  <c r="G1585" i="1"/>
  <c r="E55" i="9"/>
  <c r="B55" i="9" s="1"/>
  <c r="G719" i="1"/>
  <c r="G718" i="1"/>
  <c r="G716" i="1"/>
  <c r="G415" i="1"/>
  <c r="G636" i="1"/>
  <c r="G635" i="1"/>
  <c r="E294" i="9"/>
  <c r="B294" i="9" s="1"/>
  <c r="G414" i="1"/>
  <c r="H421" i="1"/>
  <c r="E648" i="4"/>
  <c r="D642" i="1" s="1"/>
  <c r="H642" i="1" s="1"/>
  <c r="G650" i="1"/>
  <c r="H647" i="1"/>
  <c r="H649" i="1"/>
  <c r="E37" i="9"/>
  <c r="B37" i="9" s="1"/>
  <c r="E325" i="9"/>
  <c r="B325" i="9" s="1"/>
  <c r="G647" i="1"/>
  <c r="G646" i="1"/>
  <c r="G649" i="1"/>
  <c r="G648" i="1"/>
  <c r="H179" i="1"/>
  <c r="H178" i="1"/>
  <c r="H168" i="1"/>
  <c r="F189" i="4"/>
  <c r="G185" i="1"/>
  <c r="G186" i="1"/>
  <c r="E307" i="9"/>
  <c r="B307" i="9" s="1"/>
  <c r="E328" i="9"/>
  <c r="B328" i="9" s="1"/>
  <c r="E310" i="9"/>
  <c r="B310" i="9" s="1"/>
  <c r="E321" i="9"/>
  <c r="B321" i="9" s="1"/>
  <c r="F236" i="9"/>
  <c r="B236" i="9" s="1"/>
  <c r="E326" i="9"/>
  <c r="B326" i="9" s="1"/>
  <c r="H646" i="1"/>
  <c r="E48" i="9"/>
  <c r="E39" i="9"/>
  <c r="B39" i="9" s="1"/>
  <c r="E35" i="9"/>
  <c r="B35" i="9" s="1"/>
  <c r="H422" i="1"/>
  <c r="E647" i="4"/>
  <c r="D641" i="1" s="1"/>
  <c r="F202" i="4"/>
  <c r="F216" i="4"/>
  <c r="G190" i="1"/>
  <c r="F243" i="9"/>
  <c r="E56" i="9"/>
  <c r="F241" i="9"/>
  <c r="B241" i="9" s="1"/>
  <c r="E52" i="9"/>
  <c r="F239" i="9"/>
  <c r="E51" i="9"/>
  <c r="B51" i="9" s="1"/>
  <c r="G174" i="1"/>
  <c r="G166" i="1"/>
  <c r="G161" i="1"/>
  <c r="E153" i="4"/>
  <c r="D149" i="1" s="1"/>
  <c r="F237" i="9"/>
  <c r="B237" i="9" s="1"/>
  <c r="F134" i="4"/>
  <c r="E106" i="4"/>
  <c r="D102" i="1" s="1"/>
  <c r="F83" i="4"/>
  <c r="E49" i="4"/>
  <c r="D45" i="1" s="1"/>
  <c r="G1229" i="1"/>
  <c r="G1390" i="1"/>
  <c r="G1394" i="1"/>
  <c r="G1398" i="1"/>
  <c r="G1402" i="1"/>
  <c r="G1406" i="1"/>
  <c r="G1410" i="1"/>
  <c r="G1414" i="1"/>
  <c r="H1419" i="1"/>
  <c r="G1419" i="1"/>
  <c r="H1421" i="1"/>
  <c r="G1421" i="1"/>
  <c r="H1423" i="1"/>
  <c r="G1423" i="1"/>
  <c r="H1425" i="1"/>
  <c r="G1425" i="1"/>
  <c r="H1427" i="1"/>
  <c r="G1427" i="1"/>
  <c r="H1429" i="1"/>
  <c r="G1429" i="1"/>
  <c r="G1389" i="1"/>
  <c r="G1393" i="1"/>
  <c r="G1397" i="1"/>
  <c r="G1401" i="1"/>
  <c r="G1405" i="1"/>
  <c r="G1409" i="1"/>
  <c r="G1413" i="1"/>
  <c r="G1417"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18" i="1"/>
  <c r="G1418" i="1"/>
  <c r="H1420" i="1"/>
  <c r="G1420" i="1"/>
  <c r="H1422" i="1"/>
  <c r="G1422" i="1"/>
  <c r="H1424" i="1"/>
  <c r="G1424" i="1"/>
  <c r="H1426" i="1"/>
  <c r="G1426" i="1"/>
  <c r="H1428" i="1"/>
  <c r="G1428" i="1"/>
  <c r="H1431" i="1"/>
  <c r="G1431"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J1540" i="1"/>
  <c r="H1541" i="1"/>
  <c r="I1541" i="1" s="1"/>
  <c r="J1542" i="1"/>
  <c r="H1543" i="1"/>
  <c r="I1543" i="1" s="1"/>
  <c r="J1544" i="1"/>
  <c r="H1545" i="1"/>
  <c r="I1545" i="1" s="1"/>
  <c r="G1556" i="1"/>
  <c r="I1556" i="1" s="1"/>
  <c r="J1556" i="1"/>
  <c r="G1558" i="1"/>
  <c r="I1558" i="1" s="1"/>
  <c r="J1558" i="1"/>
  <c r="G1560" i="1"/>
  <c r="I1560" i="1" s="1"/>
  <c r="J1560" i="1"/>
  <c r="H1561" i="1"/>
  <c r="I1561" i="1" s="1"/>
  <c r="G1564" i="1"/>
  <c r="G1566" i="1"/>
  <c r="G1568" i="1"/>
  <c r="I1568" i="1" s="1"/>
  <c r="G1570" i="1"/>
  <c r="G1573" i="1"/>
  <c r="I1573" i="1" s="1"/>
  <c r="J1573" i="1"/>
  <c r="H1574" i="1"/>
  <c r="I1574" i="1" s="1"/>
  <c r="G1575" i="1"/>
  <c r="I1575" i="1" s="1"/>
  <c r="J1575" i="1"/>
  <c r="H1576" i="1"/>
  <c r="G1588" i="1"/>
  <c r="G1592" i="1"/>
  <c r="G1596" i="1"/>
  <c r="G1600" i="1"/>
  <c r="H1623" i="1"/>
  <c r="G1623" i="1"/>
  <c r="H1631" i="1"/>
  <c r="G1631" i="1"/>
  <c r="G1656" i="1"/>
  <c r="G1660" i="1"/>
  <c r="G1664" i="1"/>
  <c r="G1668" i="1"/>
  <c r="G1672" i="1"/>
  <c r="E82" i="4"/>
  <c r="D78" i="1" s="1"/>
  <c r="F98" i="4"/>
  <c r="D82" i="4"/>
  <c r="F112" i="4"/>
  <c r="D106" i="4"/>
  <c r="E230" i="4"/>
  <c r="D226" i="1" s="1"/>
  <c r="F246" i="4"/>
  <c r="D230" i="4"/>
  <c r="D321" i="4"/>
  <c r="E361" i="4"/>
  <c r="F236" i="5"/>
  <c r="D218" i="5"/>
  <c r="G1475" i="1"/>
  <c r="G1476" i="1"/>
  <c r="G1477" i="1"/>
  <c r="G1478" i="1"/>
  <c r="G1479" i="1"/>
  <c r="G1480" i="1"/>
  <c r="G1481" i="1"/>
  <c r="G1482" i="1"/>
  <c r="G1483"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10"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7" i="1"/>
  <c r="G1538" i="1"/>
  <c r="G1539" i="1"/>
  <c r="G1540" i="1"/>
  <c r="I1540" i="1" s="1"/>
  <c r="G1542" i="1"/>
  <c r="I1542" i="1" s="1"/>
  <c r="G1544" i="1"/>
  <c r="I1544" i="1" s="1"/>
  <c r="G1546" i="1"/>
  <c r="J1547" i="1"/>
  <c r="I1553" i="1"/>
  <c r="J1568" i="1"/>
  <c r="I1577" i="1"/>
  <c r="I1579" i="1"/>
  <c r="H1583" i="1"/>
  <c r="G1583" i="1"/>
  <c r="H1603" i="1"/>
  <c r="G1603" i="1"/>
  <c r="H1607" i="1"/>
  <c r="G1607" i="1"/>
  <c r="H1611" i="1"/>
  <c r="G1611" i="1"/>
  <c r="H1615" i="1"/>
  <c r="G1615" i="1"/>
  <c r="H1619" i="1"/>
  <c r="G1619" i="1"/>
  <c r="H1675" i="1"/>
  <c r="G1675" i="1"/>
  <c r="H1679" i="1"/>
  <c r="G1679" i="1"/>
  <c r="H1683" i="1"/>
  <c r="G1683" i="1"/>
  <c r="E7" i="4"/>
  <c r="F126" i="4"/>
  <c r="D125" i="4"/>
  <c r="F170" i="4"/>
  <c r="D164" i="4"/>
  <c r="F373" i="4"/>
  <c r="F467" i="4"/>
  <c r="D466" i="4"/>
  <c r="F536" i="4"/>
  <c r="F585" i="4"/>
  <c r="D584" i="4"/>
  <c r="E12" i="5"/>
  <c r="D1017" i="1" s="1"/>
  <c r="H335" i="9"/>
  <c r="E176" i="5"/>
  <c r="F10" i="6"/>
  <c r="D5" i="6"/>
  <c r="B345" i="9"/>
  <c r="E344" i="9"/>
  <c r="I10" i="3" s="1"/>
  <c r="C1633" i="1"/>
  <c r="D51" i="8"/>
  <c r="H1546" i="1"/>
  <c r="G1548" i="1"/>
  <c r="I1548" i="1" s="1"/>
  <c r="J1548" i="1"/>
  <c r="G1557" i="1"/>
  <c r="I1557" i="1" s="1"/>
  <c r="G1559" i="1"/>
  <c r="I1559" i="1" s="1"/>
  <c r="G1563" i="1"/>
  <c r="I1563" i="1" s="1"/>
  <c r="J1563" i="1"/>
  <c r="H1564" i="1"/>
  <c r="G1565" i="1"/>
  <c r="I1565" i="1" s="1"/>
  <c r="J1565" i="1"/>
  <c r="H1566" i="1"/>
  <c r="G1567" i="1"/>
  <c r="I1567" i="1" s="1"/>
  <c r="J1567" i="1"/>
  <c r="G1569" i="1"/>
  <c r="I1569" i="1" s="1"/>
  <c r="J1569" i="1"/>
  <c r="G1572" i="1"/>
  <c r="I1572" i="1" s="1"/>
  <c r="H1587" i="1"/>
  <c r="G1587" i="1"/>
  <c r="H1591" i="1"/>
  <c r="G1591" i="1"/>
  <c r="H1595" i="1"/>
  <c r="G1595" i="1"/>
  <c r="H1599" i="1"/>
  <c r="G1599" i="1"/>
  <c r="G1624" i="1"/>
  <c r="G1628" i="1"/>
  <c r="G1632" i="1"/>
  <c r="H1655" i="1"/>
  <c r="G1655" i="1"/>
  <c r="H1659" i="1"/>
  <c r="G1659" i="1"/>
  <c r="H1663" i="1"/>
  <c r="G1663" i="1"/>
  <c r="H1667" i="1"/>
  <c r="G1667" i="1"/>
  <c r="H1671" i="1"/>
  <c r="G1671" i="1"/>
  <c r="F8" i="4"/>
  <c r="D7" i="4"/>
  <c r="F154" i="4"/>
  <c r="D153" i="4"/>
  <c r="E321" i="4"/>
  <c r="F426" i="4"/>
  <c r="D647" i="4"/>
  <c r="F432" i="4"/>
  <c r="D431" i="4"/>
  <c r="D522" i="4"/>
  <c r="F71" i="5"/>
  <c r="D70" i="5"/>
  <c r="F203" i="5"/>
  <c r="D202" i="5"/>
  <c r="D273" i="5"/>
  <c r="F276" i="5"/>
  <c r="I27" i="3"/>
  <c r="F36" i="6"/>
  <c r="D35" i="6"/>
  <c r="G1550" i="1"/>
  <c r="I1550" i="1" s="1"/>
  <c r="J1550" i="1"/>
  <c r="G1552" i="1"/>
  <c r="I1552" i="1" s="1"/>
  <c r="J1552" i="1"/>
  <c r="G1578" i="1"/>
  <c r="I1578" i="1" s="1"/>
  <c r="J1578" i="1"/>
  <c r="G1580" i="1"/>
  <c r="I1580" i="1" s="1"/>
  <c r="J1580" i="1"/>
  <c r="H1635" i="1"/>
  <c r="G1635" i="1"/>
  <c r="H1639" i="1"/>
  <c r="G1639" i="1"/>
  <c r="H1643" i="1"/>
  <c r="G1643" i="1"/>
  <c r="H1647" i="1"/>
  <c r="G1647" i="1"/>
  <c r="H1651" i="1"/>
  <c r="G1651" i="1"/>
  <c r="F50" i="4"/>
  <c r="D49" i="4"/>
  <c r="F274" i="4"/>
  <c r="D273" i="4"/>
  <c r="F492" i="4"/>
  <c r="D491" i="4"/>
  <c r="E7" i="5"/>
  <c r="D1554" i="1"/>
  <c r="H1554" i="1" s="1"/>
  <c r="I34" i="3"/>
  <c r="E466" i="4"/>
  <c r="D460" i="1" s="1"/>
  <c r="E584" i="4"/>
  <c r="D578" i="1" s="1"/>
  <c r="F630" i="4"/>
  <c r="D12" i="5"/>
  <c r="G313" i="9"/>
  <c r="E313" i="9" s="1"/>
  <c r="B313" i="9" s="1"/>
  <c r="D88" i="5"/>
  <c r="E35" i="6"/>
  <c r="D89" i="6"/>
  <c r="D114" i="6"/>
  <c r="G156" i="9"/>
  <c r="E156" i="9" s="1"/>
  <c r="B156" i="9" s="1"/>
  <c r="F607" i="4"/>
  <c r="G314" i="9"/>
  <c r="G315" i="9"/>
  <c r="F150" i="5"/>
  <c r="D254" i="5"/>
  <c r="D44" i="8"/>
  <c r="H19" i="9" s="1"/>
  <c r="E19" i="9" s="1"/>
  <c r="B19" i="9" s="1"/>
  <c r="E164" i="4"/>
  <c r="D160" i="1" s="1"/>
  <c r="D479" i="4"/>
  <c r="E536" i="4"/>
  <c r="D571" i="4"/>
  <c r="D597" i="4"/>
  <c r="F89" i="5"/>
  <c r="H315" i="9"/>
  <c r="H314" i="9"/>
  <c r="D177" i="5"/>
  <c r="F296" i="5"/>
  <c r="F115" i="6"/>
  <c r="B32" i="9"/>
  <c r="B40" i="9"/>
  <c r="B48" i="9"/>
  <c r="B56" i="9"/>
  <c r="B64" i="9"/>
  <c r="B28" i="9"/>
  <c r="B36" i="9"/>
  <c r="B44" i="9"/>
  <c r="B52" i="9"/>
  <c r="H309" i="9"/>
  <c r="G309" i="9"/>
  <c r="H308" i="9"/>
  <c r="G308" i="9"/>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M228" i="9"/>
  <c r="G179" i="9"/>
  <c r="E179" i="9" s="1"/>
  <c r="B179" i="9" s="1"/>
  <c r="G178" i="9"/>
  <c r="E178" i="9" s="1"/>
  <c r="B178" i="9" s="1"/>
  <c r="G177" i="9"/>
  <c r="E177" i="9" s="1"/>
  <c r="B177" i="9" s="1"/>
  <c r="G176" i="9"/>
  <c r="E176" i="9" s="1"/>
  <c r="B176" i="9" s="1"/>
  <c r="G175" i="9"/>
  <c r="E175" i="9" s="1"/>
  <c r="B175" i="9" s="1"/>
  <c r="G174" i="9"/>
  <c r="E174" i="9" s="1"/>
  <c r="B174" i="9" s="1"/>
  <c r="G208" i="9"/>
  <c r="E208" i="9" s="1"/>
  <c r="B208" i="9" s="1"/>
  <c r="L207" i="9"/>
  <c r="F207" i="9" s="1"/>
  <c r="I10" i="9"/>
  <c r="E109" i="9"/>
  <c r="B109" i="9" s="1"/>
  <c r="B158" i="9"/>
  <c r="B166" i="9"/>
  <c r="B110" i="9"/>
  <c r="E113" i="9"/>
  <c r="B113" i="9" s="1"/>
  <c r="E117" i="9"/>
  <c r="B117" i="9" s="1"/>
  <c r="B162" i="9"/>
  <c r="B170" i="9"/>
  <c r="B229" i="9"/>
  <c r="B231" i="9"/>
  <c r="B233" i="9"/>
  <c r="B235" i="9"/>
  <c r="B239" i="9"/>
  <c r="B243" i="9"/>
  <c r="B245" i="9"/>
  <c r="B247" i="9"/>
  <c r="B257" i="9"/>
  <c r="B263" i="9"/>
  <c r="B273" i="9"/>
  <c r="B279" i="9"/>
  <c r="B289" i="9"/>
  <c r="B251" i="9"/>
  <c r="B261" i="9"/>
  <c r="B267" i="9"/>
  <c r="B277" i="9"/>
  <c r="B283" i="9"/>
  <c r="G642" i="1" l="1"/>
  <c r="E180" i="9"/>
  <c r="B180" i="9" s="1"/>
  <c r="B207" i="9"/>
  <c r="F228" i="9"/>
  <c r="B228" i="9" s="1"/>
  <c r="E308" i="9"/>
  <c r="B308" i="9" s="1"/>
  <c r="F479" i="4"/>
  <c r="C473" i="1"/>
  <c r="D250" i="5"/>
  <c r="F254" i="5"/>
  <c r="C1258" i="1"/>
  <c r="F89" i="6"/>
  <c r="C1484" i="1"/>
  <c r="F12" i="5"/>
  <c r="D7" i="5"/>
  <c r="C1017" i="1"/>
  <c r="F49" i="4"/>
  <c r="C45" i="1"/>
  <c r="G337" i="9"/>
  <c r="E337" i="9" s="1"/>
  <c r="B337" i="9" s="1"/>
  <c r="F202" i="5"/>
  <c r="C1206" i="1"/>
  <c r="F522" i="4"/>
  <c r="C516" i="1"/>
  <c r="F7" i="4"/>
  <c r="D6" i="4"/>
  <c r="C3" i="1"/>
  <c r="G1633" i="1"/>
  <c r="H1633" i="1"/>
  <c r="F584" i="4"/>
  <c r="C578" i="1"/>
  <c r="F466" i="4"/>
  <c r="C460" i="1"/>
  <c r="F125" i="4"/>
  <c r="C121" i="1"/>
  <c r="F321" i="4"/>
  <c r="C316" i="1"/>
  <c r="I1564" i="1"/>
  <c r="G335" i="9"/>
  <c r="E335" i="9" s="1"/>
  <c r="B335" i="9" s="1"/>
  <c r="F177" i="5"/>
  <c r="D176" i="5"/>
  <c r="C1181" i="1"/>
  <c r="F597" i="4"/>
  <c r="C591" i="1"/>
  <c r="I28" i="3"/>
  <c r="D1430" i="1"/>
  <c r="E430" i="4"/>
  <c r="G1554" i="1"/>
  <c r="E141" i="6"/>
  <c r="F431" i="4"/>
  <c r="D430" i="4"/>
  <c r="C425" i="1"/>
  <c r="E308" i="4"/>
  <c r="D316" i="1"/>
  <c r="E175" i="5"/>
  <c r="D1179" i="1" s="1"/>
  <c r="I24" i="3"/>
  <c r="D1180" i="1"/>
  <c r="F164" i="4"/>
  <c r="C160" i="1"/>
  <c r="G338" i="9"/>
  <c r="E338" i="9" s="1"/>
  <c r="B338" i="9" s="1"/>
  <c r="F218" i="5"/>
  <c r="C1222" i="1"/>
  <c r="D308" i="4"/>
  <c r="F106" i="4"/>
  <c r="C102" i="1"/>
  <c r="E309" i="9"/>
  <c r="B309" i="9" s="1"/>
  <c r="F571" i="4"/>
  <c r="C565" i="1"/>
  <c r="G343" i="9"/>
  <c r="E343" i="9" s="1"/>
  <c r="B343" i="9" s="1"/>
  <c r="I39" i="3"/>
  <c r="C1620" i="1"/>
  <c r="E315" i="9"/>
  <c r="B315" i="9" s="1"/>
  <c r="F88" i="5"/>
  <c r="C1093" i="1"/>
  <c r="E6" i="5"/>
  <c r="I22" i="3"/>
  <c r="D1012" i="1"/>
  <c r="F273" i="4"/>
  <c r="C269" i="1"/>
  <c r="F35" i="6"/>
  <c r="H28" i="3"/>
  <c r="C1430" i="1"/>
  <c r="F70" i="5"/>
  <c r="D69" i="5"/>
  <c r="C1075" i="1"/>
  <c r="H24" i="9"/>
  <c r="G24" i="9"/>
  <c r="F153" i="4"/>
  <c r="D152" i="4"/>
  <c r="C149" i="1"/>
  <c r="E6" i="4"/>
  <c r="D3" i="1"/>
  <c r="F230" i="4"/>
  <c r="C226" i="1"/>
  <c r="E535" i="4"/>
  <c r="D530" i="1"/>
  <c r="E314" i="9"/>
  <c r="B314" i="9" s="1"/>
  <c r="C1509" i="1"/>
  <c r="F114" i="6"/>
  <c r="H30" i="3"/>
  <c r="F491" i="4"/>
  <c r="C485" i="1"/>
  <c r="F273" i="5"/>
  <c r="C1277" i="1"/>
  <c r="F647" i="4"/>
  <c r="C641" i="1"/>
  <c r="D45" i="8"/>
  <c r="K1480" i="9" s="1"/>
  <c r="C1627" i="1"/>
  <c r="G347" i="9"/>
  <c r="E347" i="9" s="1"/>
  <c r="D141" i="6"/>
  <c r="F5" i="6"/>
  <c r="H27" i="3"/>
  <c r="C1400" i="1"/>
  <c r="D535" i="4"/>
  <c r="E152" i="4"/>
  <c r="E360" i="4"/>
  <c r="D356" i="1"/>
  <c r="F82" i="4"/>
  <c r="C78" i="1"/>
  <c r="I1566" i="1"/>
  <c r="E24" i="9" l="1"/>
  <c r="B24" i="9" s="1"/>
  <c r="E346" i="9"/>
  <c r="B347" i="9"/>
  <c r="D417" i="4"/>
  <c r="F308" i="4"/>
  <c r="C303" i="1"/>
  <c r="D418" i="4"/>
  <c r="D639" i="4"/>
  <c r="F430" i="4"/>
  <c r="C424" i="1"/>
  <c r="H121" i="1"/>
  <c r="G121" i="1"/>
  <c r="H578" i="1"/>
  <c r="G578" i="1"/>
  <c r="H3" i="1"/>
  <c r="G3" i="1"/>
  <c r="H45" i="1"/>
  <c r="G45" i="1"/>
  <c r="E418" i="4"/>
  <c r="D413" i="1" s="1"/>
  <c r="D355" i="1"/>
  <c r="F360" i="4"/>
  <c r="H1627" i="1"/>
  <c r="G1627" i="1"/>
  <c r="H1277" i="1"/>
  <c r="G1277" i="1"/>
  <c r="H530" i="1"/>
  <c r="G530" i="1"/>
  <c r="F69" i="5"/>
  <c r="H23" i="3"/>
  <c r="C1074" i="1"/>
  <c r="H1222" i="1"/>
  <c r="G1222" i="1"/>
  <c r="H1181" i="1"/>
  <c r="G1181" i="1"/>
  <c r="D422" i="4"/>
  <c r="H17" i="3"/>
  <c r="F6" i="4"/>
  <c r="D300" i="4"/>
  <c r="C2" i="1"/>
  <c r="H1206" i="1"/>
  <c r="G1206" i="1"/>
  <c r="H1484" i="1"/>
  <c r="G1484" i="1"/>
  <c r="H25" i="3"/>
  <c r="F250" i="5"/>
  <c r="C1254" i="1"/>
  <c r="H356" i="1"/>
  <c r="G356" i="1"/>
  <c r="D299" i="4"/>
  <c r="H18" i="3"/>
  <c r="F152" i="4"/>
  <c r="C148" i="1"/>
  <c r="H160" i="1"/>
  <c r="G160" i="1"/>
  <c r="E640" i="4"/>
  <c r="D634" i="1" s="1"/>
  <c r="D529" i="1"/>
  <c r="I17" i="3"/>
  <c r="E422" i="4"/>
  <c r="D2" i="1"/>
  <c r="H269" i="1"/>
  <c r="G269" i="1"/>
  <c r="H299" i="9"/>
  <c r="D1011" i="1"/>
  <c r="H1620" i="1"/>
  <c r="G1620" i="1"/>
  <c r="H565" i="1"/>
  <c r="G565" i="1"/>
  <c r="H102" i="1"/>
  <c r="G102" i="1"/>
  <c r="E417" i="4"/>
  <c r="D412" i="1" s="1"/>
  <c r="D303" i="1"/>
  <c r="I31" i="3"/>
  <c r="D1536" i="1"/>
  <c r="D175" i="5"/>
  <c r="F176" i="5"/>
  <c r="H24" i="3"/>
  <c r="C1180" i="1"/>
  <c r="H316" i="1"/>
  <c r="G316" i="1"/>
  <c r="H460" i="1"/>
  <c r="G460" i="1"/>
  <c r="H1017" i="1"/>
  <c r="G1017" i="1"/>
  <c r="H473" i="1"/>
  <c r="G473" i="1"/>
  <c r="H9" i="3"/>
  <c r="H1400" i="1"/>
  <c r="G1400" i="1"/>
  <c r="H1075" i="1"/>
  <c r="G1075" i="1"/>
  <c r="E639" i="4"/>
  <c r="D633" i="1" s="1"/>
  <c r="D424" i="1"/>
  <c r="H78" i="1"/>
  <c r="G78" i="1"/>
  <c r="E299" i="4"/>
  <c r="E300" i="4" s="1"/>
  <c r="D296" i="1" s="1"/>
  <c r="I18" i="3"/>
  <c r="D148" i="1"/>
  <c r="C1621" i="1"/>
  <c r="H11" i="3" s="1"/>
  <c r="I40" i="3"/>
  <c r="G342" i="9"/>
  <c r="E342" i="9" s="1"/>
  <c r="F535" i="4"/>
  <c r="D640" i="4"/>
  <c r="C529" i="1"/>
  <c r="F141" i="6"/>
  <c r="C1536" i="1"/>
  <c r="H31" i="3"/>
  <c r="H641" i="1"/>
  <c r="G641" i="1"/>
  <c r="H485" i="1"/>
  <c r="G485" i="1"/>
  <c r="H1509" i="1"/>
  <c r="G1509" i="1"/>
  <c r="H226" i="1"/>
  <c r="G226" i="1"/>
  <c r="H149" i="1"/>
  <c r="G149" i="1"/>
  <c r="H1430" i="1"/>
  <c r="G1430" i="1"/>
  <c r="H1093" i="1"/>
  <c r="G1093" i="1"/>
  <c r="H425" i="1"/>
  <c r="G425" i="1"/>
  <c r="H591" i="1"/>
  <c r="G591" i="1"/>
  <c r="H516" i="1"/>
  <c r="G516" i="1"/>
  <c r="F7" i="5"/>
  <c r="D6" i="5"/>
  <c r="H22" i="3"/>
  <c r="C1012" i="1"/>
  <c r="H1258" i="1"/>
  <c r="G1258" i="1"/>
  <c r="N3" i="9" l="1"/>
  <c r="H1254" i="1"/>
  <c r="G1254" i="1"/>
  <c r="G306" i="9"/>
  <c r="E306" i="9" s="1"/>
  <c r="B306" i="9" s="1"/>
  <c r="G299" i="9"/>
  <c r="E299" i="9" s="1"/>
  <c r="F6" i="5"/>
  <c r="C1011" i="1"/>
  <c r="E341" i="9"/>
  <c r="I11" i="3" s="1"/>
  <c r="B342" i="9"/>
  <c r="H148" i="1"/>
  <c r="G148" i="1"/>
  <c r="H1621" i="1"/>
  <c r="G1621" i="1"/>
  <c r="F175" i="5"/>
  <c r="C1179" i="1"/>
  <c r="F300" i="4"/>
  <c r="C296" i="1"/>
  <c r="H1536" i="1"/>
  <c r="G1536" i="1"/>
  <c r="H1180" i="1"/>
  <c r="G1180" i="1"/>
  <c r="H529" i="1"/>
  <c r="G529" i="1"/>
  <c r="E423" i="4"/>
  <c r="E424" i="4" s="1"/>
  <c r="D419" i="1" s="1"/>
  <c r="E301" i="4"/>
  <c r="D297" i="1" s="1"/>
  <c r="D295" i="1"/>
  <c r="E643" i="4"/>
  <c r="D417" i="1"/>
  <c r="G2" i="1"/>
  <c r="H2" i="1"/>
  <c r="F422" i="4"/>
  <c r="D643" i="4"/>
  <c r="C417" i="1"/>
  <c r="H355" i="1"/>
  <c r="G355" i="1"/>
  <c r="F639" i="4"/>
  <c r="C633" i="1"/>
  <c r="F417" i="4"/>
  <c r="C412" i="1"/>
  <c r="K3" i="9"/>
  <c r="I9" i="3"/>
  <c r="F418" i="4"/>
  <c r="C413" i="1"/>
  <c r="H1012" i="1"/>
  <c r="G1012" i="1"/>
  <c r="F640" i="4"/>
  <c r="C634" i="1"/>
  <c r="D301" i="4"/>
  <c r="F299" i="4"/>
  <c r="D423" i="4"/>
  <c r="C295" i="1"/>
  <c r="H1074" i="1"/>
  <c r="G1074" i="1"/>
  <c r="H424" i="1"/>
  <c r="G424" i="1"/>
  <c r="H303" i="1"/>
  <c r="G303" i="1"/>
  <c r="E425" i="4" l="1"/>
  <c r="D420" i="1" s="1"/>
  <c r="E644" i="4"/>
  <c r="D418" i="1"/>
  <c r="H20" i="9"/>
  <c r="F301" i="4"/>
  <c r="C297" i="1"/>
  <c r="F643" i="4"/>
  <c r="C637" i="1"/>
  <c r="E645" i="4"/>
  <c r="D637" i="1"/>
  <c r="H1179" i="1"/>
  <c r="G1179" i="1"/>
  <c r="H8" i="3"/>
  <c r="H1011" i="1"/>
  <c r="G1011" i="1"/>
  <c r="H633" i="1"/>
  <c r="G633" i="1"/>
  <c r="H417" i="1"/>
  <c r="G417" i="1"/>
  <c r="H295" i="1"/>
  <c r="G295" i="1"/>
  <c r="H634" i="1"/>
  <c r="G634" i="1"/>
  <c r="H413" i="1"/>
  <c r="G413" i="1"/>
  <c r="H412" i="1"/>
  <c r="G412" i="1"/>
  <c r="D644" i="4"/>
  <c r="D645" i="4" s="1"/>
  <c r="F423" i="4"/>
  <c r="D425" i="4"/>
  <c r="C418" i="1"/>
  <c r="G20" i="9"/>
  <c r="D424" i="4"/>
  <c r="H296" i="1"/>
  <c r="G296" i="1"/>
  <c r="B299" i="9"/>
  <c r="E20" i="9" l="1"/>
  <c r="B20" i="9" s="1"/>
  <c r="F645" i="4"/>
  <c r="C639" i="1"/>
  <c r="D639" i="1"/>
  <c r="H418" i="1"/>
  <c r="G418" i="1"/>
  <c r="F425" i="4"/>
  <c r="C420" i="1"/>
  <c r="F424" i="4"/>
  <c r="C419" i="1"/>
  <c r="F644" i="4"/>
  <c r="D646" i="4"/>
  <c r="C638" i="1"/>
  <c r="H637" i="1"/>
  <c r="G637" i="1"/>
  <c r="H297" i="1"/>
  <c r="G297" i="1"/>
  <c r="E646" i="4"/>
  <c r="D638" i="1"/>
  <c r="M3" i="9"/>
  <c r="H333" i="9" l="1"/>
  <c r="G333" i="9"/>
  <c r="H639" i="1"/>
  <c r="G639" i="1"/>
  <c r="H419" i="1"/>
  <c r="G419" i="1"/>
  <c r="H638" i="1"/>
  <c r="G638" i="1"/>
  <c r="D650" i="4"/>
  <c r="F646" i="4"/>
  <c r="C640" i="1"/>
  <c r="H420" i="1"/>
  <c r="G420" i="1"/>
  <c r="E650" i="4"/>
  <c r="D640" i="1"/>
  <c r="E649" i="4"/>
  <c r="D649" i="4"/>
  <c r="F649" i="4" l="1"/>
  <c r="H19" i="3"/>
  <c r="C643" i="1"/>
  <c r="G297" i="9"/>
  <c r="E297" i="9" s="1"/>
  <c r="B297" i="9" s="1"/>
  <c r="F650" i="4"/>
  <c r="H20" i="3"/>
  <c r="C644" i="1"/>
  <c r="I19" i="3"/>
  <c r="D643" i="1"/>
  <c r="H640" i="1"/>
  <c r="G640" i="1"/>
  <c r="H7" i="3"/>
  <c r="I20" i="3"/>
  <c r="D644" i="1"/>
  <c r="E333" i="9"/>
  <c r="J3" i="9" l="1"/>
  <c r="B333" i="9"/>
  <c r="E298" i="9"/>
  <c r="I8" i="3" s="1"/>
  <c r="H644" i="1"/>
  <c r="G644" i="1"/>
  <c r="H643" i="1"/>
  <c r="G643" i="1"/>
  <c r="G295" i="9" l="1"/>
  <c r="L293" i="9"/>
  <c r="F293" i="9" s="1"/>
  <c r="H295" i="9"/>
  <c r="G18" i="9"/>
  <c r="H18" i="9"/>
  <c r="H21" i="9"/>
  <c r="G16" i="9"/>
  <c r="G17" i="9"/>
  <c r="I8" i="9"/>
  <c r="I11" i="9"/>
  <c r="J6" i="9"/>
  <c r="K12" i="9"/>
  <c r="I6" i="9"/>
  <c r="G15" i="9"/>
  <c r="J9" i="9"/>
  <c r="K7" i="9"/>
  <c r="I13" i="9"/>
  <c r="M15" i="9"/>
  <c r="H17" i="9"/>
  <c r="L16" i="9"/>
  <c r="I12" i="9"/>
  <c r="J7" i="9"/>
  <c r="J10" i="9"/>
  <c r="K5" i="9"/>
  <c r="J5" i="9"/>
  <c r="J17" i="9"/>
  <c r="J11" i="9"/>
  <c r="K6" i="9"/>
  <c r="K9" i="9"/>
  <c r="J8" i="9"/>
  <c r="I9" i="9"/>
  <c r="G22" i="9"/>
  <c r="M16" i="9"/>
  <c r="H15" i="9"/>
  <c r="H16" i="9"/>
  <c r="J12" i="9"/>
  <c r="H22" i="9"/>
  <c r="I17" i="9"/>
  <c r="G21" i="9"/>
  <c r="E21" i="9" s="1"/>
  <c r="B21" i="9" s="1"/>
  <c r="L15" i="9"/>
  <c r="I5" i="9"/>
  <c r="K10" i="9"/>
  <c r="K13" i="9"/>
  <c r="I7" i="9"/>
  <c r="J13" i="9"/>
  <c r="K8" i="9"/>
  <c r="K11" i="9"/>
  <c r="F15" i="9" l="1"/>
  <c r="E7" i="9"/>
  <c r="B7" i="9" s="1"/>
  <c r="E295" i="9"/>
  <c r="B295" i="9" s="1"/>
  <c r="E5" i="9"/>
  <c r="B5" i="9" s="1"/>
  <c r="E22" i="9"/>
  <c r="B22" i="9" s="1"/>
  <c r="F16" i="9"/>
  <c r="E17" i="9"/>
  <c r="B17" i="9" s="1"/>
  <c r="E18" i="9"/>
  <c r="B18" i="9" s="1"/>
  <c r="E9" i="9"/>
  <c r="B9" i="9" s="1"/>
  <c r="E10" i="9"/>
  <c r="B10" i="9" s="1"/>
  <c r="E16" i="9"/>
  <c r="E15" i="9"/>
  <c r="E11" i="9"/>
  <c r="B11" i="9" s="1"/>
  <c r="B293" i="9"/>
  <c r="F23" i="9"/>
  <c r="E12" i="9"/>
  <c r="B12" i="9" s="1"/>
  <c r="E13" i="9"/>
  <c r="B13" i="9" s="1"/>
  <c r="E6" i="9"/>
  <c r="B6" i="9" s="1"/>
  <c r="E8" i="9"/>
  <c r="B8" i="9" s="1"/>
  <c r="E23" i="9"/>
  <c r="I7" i="3" s="1"/>
  <c r="F14" i="9" l="1"/>
  <c r="F3" i="9" s="1"/>
  <c r="B16" i="9"/>
  <c r="E4" i="9"/>
  <c r="E14" i="9"/>
  <c r="I13" i="3" s="1"/>
  <c r="B15" i="9"/>
  <c r="E3" i="9" l="1"/>
</calcChain>
</file>

<file path=xl/sharedStrings.xml><?xml version="1.0" encoding="utf-8"?>
<sst xmlns="http://schemas.openxmlformats.org/spreadsheetml/2006/main" count="4719" uniqueCount="3654">
  <si>
    <t>Obveznik:</t>
  </si>
  <si>
    <t>27781 - ZAVOD ZA JAVNO ZDRAVSTVO KOPRIVNIČKO-KRIŽEVAČKE ŽUPANIJE</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</si>
  <si>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</si>
  <si>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</si>
  <si>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</si>
  <si>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</si>
  <si>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</si>
  <si>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</si>
  <si>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</si>
  <si>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</si>
  <si>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</si>
  <si>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</si>
  <si>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</si>
  <si>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</si>
  <si>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</si>
  <si>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</si>
  <si>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</si>
  <si>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</si>
  <si>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</si>
  <si>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</si>
  <si>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</si>
  <si>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</si>
  <si>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</si>
  <si>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</si>
  <si>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</si>
  <si>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</si>
  <si>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</si>
  <si>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</si>
  <si>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</si>
  <si>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</si>
  <si>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</si>
  <si>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</si>
  <si>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</si>
  <si>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</si>
  <si>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</si>
  <si>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</si>
  <si>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</si>
  <si>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</si>
  <si>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</si>
  <si>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</si>
  <si>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</si>
  <si>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</si>
  <si>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</si>
  <si>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</si>
  <si>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</si>
  <si>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</si>
  <si>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</si>
  <si>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</si>
  <si>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</si>
  <si>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</si>
  <si>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</si>
  <si>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</si>
  <si>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</si>
  <si>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</si>
  <si>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</si>
  <si>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</si>
  <si>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</si>
  <si>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</si>
  <si>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</si>
  <si>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</si>
  <si>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</si>
  <si>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</si>
  <si>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</si>
  <si>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</si>
  <si>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</si>
  <si>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</si>
  <si>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</si>
  <si>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</si>
  <si>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</si>
  <si>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</si>
  <si>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</si>
  <si>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</si>
  <si>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</si>
  <si>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</si>
  <si>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</si>
  <si>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</si>
  <si>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</si>
  <si>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</si>
  <si>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</si>
  <si>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</si>
  <si>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</si>
  <si>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</si>
  <si>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</si>
  <si>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</si>
  <si>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</si>
  <si>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</si>
  <si>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</si>
  <si>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</si>
  <si>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</si>
  <si>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</si>
  <si>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</si>
  <si>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</si>
  <si>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</si>
  <si>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</si>
  <si>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</si>
  <si>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</si>
  <si>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</si>
  <si>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</si>
  <si>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</si>
  <si>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</si>
  <si>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</si>
  <si>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</si>
  <si>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</si>
  <si>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</si>
  <si>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</si>
  <si>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</si>
  <si>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</si>
  <si>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</si>
  <si>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</si>
  <si>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</si>
  <si>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</si>
  <si>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</si>
  <si>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</si>
  <si>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</si>
  <si>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</si>
  <si>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</si>
  <si>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</si>
  <si>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</si>
  <si>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</si>
  <si>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</si>
  <si>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</si>
  <si>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</si>
  <si>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</si>
  <si>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</si>
  <si>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</si>
  <si>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</si>
  <si>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</si>
  <si>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</si>
  <si>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</si>
  <si>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</si>
  <si>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</si>
  <si>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</si>
  <si>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</si>
  <si>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</si>
  <si>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</si>
  <si>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</si>
  <si>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</si>
  <si>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</si>
  <si>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</si>
  <si>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</si>
  <si>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</si>
  <si>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</si>
  <si>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</si>
  <si>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</si>
  <si>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</si>
  <si>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</si>
  <si>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</si>
  <si>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</si>
  <si>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</si>
  <si>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</si>
  <si>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</si>
  <si>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</si>
  <si>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</si>
  <si>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</si>
  <si>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</si>
  <si>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</si>
  <si>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</si>
  <si>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</si>
  <si>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</si>
  <si>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</si>
  <si>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</si>
  <si>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</si>
  <si>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</si>
  <si>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</si>
  <si>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</si>
  <si>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</si>
  <si>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</si>
  <si>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</si>
  <si>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</si>
  <si>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</si>
  <si>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</si>
  <si>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</si>
  <si>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</si>
  <si>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</si>
  <si>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</si>
  <si>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</si>
  <si>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</si>
  <si>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</si>
  <si>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</si>
  <si>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</si>
  <si>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</si>
  <si>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</si>
  <si>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</si>
  <si>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</si>
  <si>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</si>
  <si>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</si>
  <si>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</si>
  <si>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</si>
  <si>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</si>
  <si>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</si>
  <si>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</si>
  <si>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</si>
  <si>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</si>
  <si>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</si>
  <si>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</si>
  <si>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</si>
  <si>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</si>
  <si>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</si>
  <si>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</si>
  <si>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</si>
  <si>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</si>
  <si>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</si>
  <si>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</si>
  <si>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</si>
  <si>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</si>
  <si>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</si>
  <si>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</si>
  <si>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</si>
  <si>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</si>
  <si>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</si>
  <si>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</si>
  <si>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</si>
  <si>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</si>
  <si>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</si>
  <si>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</si>
  <si>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</si>
  <si>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</si>
  <si>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</si>
  <si>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</si>
  <si>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</si>
  <si>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</si>
  <si>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</si>
  <si>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</si>
  <si>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</si>
  <si>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</si>
  <si>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</si>
  <si>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</si>
  <si>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</si>
  <si>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</si>
  <si>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</si>
  <si>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</si>
  <si>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</si>
  <si>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</si>
  <si>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</si>
  <si>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</si>
  <si>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</si>
  <si>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</si>
  <si>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</si>
  <si>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</si>
  <si>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</si>
  <si>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</si>
  <si>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</si>
  <si>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</si>
  <si>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</si>
  <si>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</si>
  <si>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</si>
  <si>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</si>
  <si>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</si>
  <si>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</si>
  <si>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</si>
  <si>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</si>
  <si>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</si>
  <si>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</si>
  <si>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</si>
  <si>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</si>
  <si>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</si>
  <si>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</si>
  <si>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</si>
  <si>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</si>
  <si>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</si>
  <si>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</si>
  <si>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</si>
  <si>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</si>
  <si>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</si>
  <si>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</si>
  <si>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</si>
  <si>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</si>
  <si>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</si>
  <si>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</si>
  <si>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</si>
  <si>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</si>
  <si>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</si>
  <si>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</si>
  <si>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</si>
  <si>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</si>
  <si>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</si>
  <si>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</si>
  <si>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</si>
  <si>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</si>
  <si>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</si>
  <si>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</si>
  <si>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</si>
  <si>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</si>
  <si>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</si>
  <si>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</si>
  <si>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</si>
  <si>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</si>
  <si>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</si>
  <si>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</si>
  <si>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</si>
  <si>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</si>
  <si>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</si>
  <si>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</si>
  <si>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</si>
  <si>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</si>
  <si>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</si>
  <si>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</si>
  <si>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</si>
  <si>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</si>
  <si>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</si>
  <si>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</si>
  <si>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</si>
  <si>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</si>
  <si>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</si>
  <si>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</si>
  <si>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</si>
  <si>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</si>
  <si>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</si>
  <si>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</si>
  <si>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</si>
  <si>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</si>
  <si>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</si>
  <si>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</si>
  <si>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</si>
  <si>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</si>
  <si>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</si>
  <si>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</si>
  <si>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</si>
  <si>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</si>
  <si>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</si>
  <si>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</si>
  <si>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</si>
  <si>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</si>
  <si>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</si>
  <si>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</si>
  <si>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</si>
  <si>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</si>
  <si>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</si>
  <si>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</si>
  <si>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</si>
  <si>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</si>
  <si>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</si>
  <si>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</si>
  <si>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</si>
  <si>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</si>
  <si>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</si>
  <si>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</si>
  <si>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</si>
  <si>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</si>
  <si>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</si>
  <si>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</si>
  <si>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</si>
  <si>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</si>
  <si>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</si>
  <si>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</si>
  <si>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</si>
  <si>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</si>
  <si>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</si>
  <si>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</si>
  <si>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</si>
  <si>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</si>
  <si>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</si>
  <si>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</si>
  <si>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</si>
  <si>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</si>
  <si>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</si>
  <si>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</si>
  <si>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</si>
  <si>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</si>
  <si>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</si>
  <si>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</si>
  <si>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</si>
  <si>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</si>
  <si>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</si>
  <si>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</si>
  <si>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</si>
  <si>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</si>
  <si>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</si>
  <si>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</si>
  <si>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</si>
  <si>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</si>
  <si>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</si>
  <si>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</si>
  <si>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</si>
  <si>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</si>
  <si>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</si>
  <si>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</si>
  <si>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</si>
  <si>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</si>
  <si>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</si>
  <si>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</si>
  <si>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</si>
  <si>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</si>
  <si>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</si>
  <si>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</si>
  <si>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</si>
  <si>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</si>
  <si>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</si>
  <si>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</si>
  <si>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</si>
  <si>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</si>
  <si>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</si>
  <si>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</si>
  <si>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</si>
  <si>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</si>
  <si>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</si>
  <si>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</si>
  <si>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</si>
  <si>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</si>
  <si>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</si>
  <si>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</si>
  <si>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</si>
  <si>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</si>
  <si>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</si>
  <si>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</si>
  <si>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</si>
  <si>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</si>
  <si>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</si>
  <si>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</si>
  <si>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</si>
  <si>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</si>
  <si>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</si>
  <si>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</si>
  <si>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</si>
  <si>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</si>
  <si>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</si>
  <si>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</si>
  <si>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</si>
  <si>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</si>
  <si>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</si>
  <si>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</si>
  <si>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</si>
  <si>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</si>
  <si>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</si>
  <si>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</si>
  <si>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</si>
  <si>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</si>
  <si>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</si>
  <si>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</si>
  <si>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</si>
  <si>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</si>
  <si>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</si>
  <si>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</si>
  <si>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</si>
  <si>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</si>
  <si>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</si>
  <si>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</si>
  <si>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</si>
  <si>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</si>
  <si>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</si>
  <si>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</si>
  <si>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</si>
  <si>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</si>
  <si>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</si>
  <si>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</si>
  <si>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</si>
  <si>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</si>
  <si>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</si>
  <si>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</si>
  <si>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</si>
  <si>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</si>
  <si>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</si>
  <si>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</si>
  <si>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</si>
  <si>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</si>
  <si>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</si>
  <si>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</si>
  <si>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</si>
  <si>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</si>
  <si>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</si>
  <si>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</si>
  <si>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</si>
  <si>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</si>
  <si>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</si>
  <si>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</si>
  <si>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</si>
  <si>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</si>
  <si>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</si>
  <si>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</si>
  <si>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</si>
  <si>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</si>
  <si>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</si>
  <si>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</si>
  <si>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</si>
  <si>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</si>
  <si>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</si>
  <si>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</si>
  <si>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</si>
  <si>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</si>
  <si>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</si>
  <si>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</si>
  <si>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</si>
  <si>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</si>
  <si>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</si>
  <si>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</si>
  <si>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</si>
  <si>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</si>
  <si>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</si>
  <si>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</si>
  <si>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</si>
  <si>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</si>
  <si>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</si>
  <si>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</si>
  <si>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</si>
  <si>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</si>
  <si>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</si>
  <si>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</si>
  <si>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</si>
  <si>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</si>
  <si>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</si>
  <si>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</si>
  <si>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</si>
  <si>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</si>
  <si>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</si>
  <si>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</si>
  <si>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</si>
  <si>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</si>
  <si>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</si>
  <si>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</si>
  <si>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</si>
  <si>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</si>
  <si>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</si>
  <si>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</si>
  <si>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</si>
  <si>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</si>
  <si>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</si>
  <si>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</si>
  <si>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</si>
  <si>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</si>
  <si>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</si>
  <si>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</si>
  <si>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</si>
  <si>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</si>
  <si>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</si>
  <si>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</si>
  <si>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</si>
  <si>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</si>
  <si>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</si>
  <si>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</si>
  <si>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</si>
  <si>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</si>
  <si>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</si>
  <si>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</si>
  <si>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</si>
  <si>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</si>
  <si>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</si>
  <si>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</si>
  <si>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</si>
  <si>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</si>
  <si>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</si>
  <si>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</si>
  <si>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</si>
  <si>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</si>
  <si>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</si>
  <si>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</si>
  <si>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</si>
  <si>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</si>
  <si>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</si>
  <si>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</si>
  <si>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</si>
  <si>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</si>
  <si>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</si>
  <si>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</si>
  <si>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</si>
  <si>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</si>
  <si>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</si>
  <si>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</si>
  <si>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</si>
  <si>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</si>
  <si>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</si>
  <si>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</si>
  <si>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</si>
  <si>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</si>
  <si>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</si>
  <si>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</si>
  <si>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</si>
  <si>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</si>
  <si>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</si>
  <si>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</si>
  <si>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</si>
  <si>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</si>
  <si>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</si>
  <si>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</si>
  <si>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</si>
  <si>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</si>
  <si>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</si>
  <si>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</si>
  <si>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</si>
  <si>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</si>
  <si>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</si>
  <si>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</si>
  <si>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</si>
  <si>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</si>
  <si>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</si>
  <si>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</si>
  <si>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</si>
  <si>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</si>
  <si>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</si>
  <si>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</si>
  <si>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</si>
  <si>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</si>
  <si>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</si>
  <si>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</si>
  <si>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</si>
  <si>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</si>
  <si>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</si>
  <si>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</si>
  <si>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</si>
  <si>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</si>
  <si>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</si>
  <si>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</si>
  <si>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</si>
  <si>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</si>
  <si>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</si>
  <si>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</si>
  <si>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</si>
  <si>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</si>
  <si>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</si>
  <si>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</si>
  <si>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</si>
  <si>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</si>
  <si>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</si>
  <si>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</si>
  <si>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</si>
  <si>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</si>
  <si>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</si>
  <si>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</si>
  <si>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</si>
  <si>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</si>
  <si>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</si>
  <si>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</si>
  <si>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</si>
  <si>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</si>
  <si>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</si>
  <si>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</si>
  <si>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</si>
  <si>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</si>
  <si>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</si>
  <si>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</si>
  <si>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</si>
  <si>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</si>
  <si>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</si>
  <si>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</si>
  <si>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</si>
  <si>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</si>
  <si>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</si>
  <si>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</si>
  <si>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</si>
  <si>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</si>
  <si>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</si>
  <si>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</si>
  <si>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</si>
  <si>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</si>
  <si>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</si>
  <si>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</si>
  <si>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</si>
  <si>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</si>
  <si>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</si>
  <si>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</si>
  <si>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</si>
  <si>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</si>
  <si>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</si>
  <si>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</si>
  <si>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</si>
  <si>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</si>
  <si>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</si>
  <si>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</si>
  <si>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</si>
  <si>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</si>
  <si>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</si>
  <si>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</si>
  <si>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</si>
  <si>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</si>
  <si>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</si>
  <si>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</si>
  <si>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</si>
  <si>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</si>
  <si>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</si>
  <si>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</si>
  <si>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</si>
  <si>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</si>
  <si>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</si>
  <si>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</si>
  <si>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</si>
  <si>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</si>
  <si>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</si>
  <si>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</si>
  <si>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</si>
  <si>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</si>
  <si>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</si>
  <si>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</si>
  <si>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</si>
  <si>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</si>
  <si>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</si>
  <si>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</si>
  <si>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</si>
  <si>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</si>
  <si>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</si>
  <si>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</si>
  <si>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</si>
  <si>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</si>
  <si>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</si>
  <si>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</si>
  <si>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</si>
  <si>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</si>
  <si>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</si>
  <si>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</si>
  <si>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</si>
  <si>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</si>
  <si>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</si>
  <si>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</si>
  <si>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</si>
  <si>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</si>
  <si>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</si>
  <si>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</si>
  <si>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</si>
  <si>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</si>
  <si>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</si>
  <si>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</si>
  <si>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</si>
  <si>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</si>
  <si>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</si>
  <si>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</si>
  <si>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</si>
  <si>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</si>
  <si>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</si>
  <si>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</si>
  <si>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</si>
  <si>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</si>
  <si>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</si>
  <si>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</si>
  <si>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</si>
  <si>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</si>
  <si>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</si>
  <si>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</si>
  <si>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</si>
  <si>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</si>
  <si>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</si>
  <si>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</si>
  <si>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</si>
  <si>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</si>
  <si>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</si>
  <si>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</si>
  <si>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</si>
  <si>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</si>
  <si>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</si>
  <si>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</si>
  <si>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</si>
  <si>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</si>
  <si>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</si>
  <si>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</si>
  <si>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</si>
  <si>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</si>
  <si>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</si>
  <si>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</si>
  <si>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</si>
  <si>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</si>
  <si>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</si>
  <si>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</si>
  <si>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</si>
  <si>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</si>
  <si>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</si>
  <si>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</si>
  <si>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</si>
  <si>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</si>
  <si>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</si>
  <si>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</si>
  <si>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</si>
  <si>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</si>
  <si>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</si>
  <si>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</si>
  <si>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</si>
  <si>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</si>
  <si>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</si>
  <si>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</si>
  <si>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</si>
  <si>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</si>
  <si>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</si>
  <si>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</si>
  <si>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</si>
  <si>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</si>
  <si>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</si>
  <si>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</si>
  <si>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</si>
  <si>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</si>
  <si>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</si>
  <si>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</si>
  <si>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</si>
  <si>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</si>
  <si>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</si>
  <si>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</si>
  <si>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</si>
  <si>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</si>
  <si>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</si>
  <si>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</si>
  <si>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</si>
  <si>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</si>
  <si>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</si>
  <si>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</si>
  <si>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</si>
  <si>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</si>
  <si>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</si>
  <si>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</si>
  <si>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</si>
  <si>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</si>
  <si>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</si>
  <si>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</si>
  <si>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</si>
  <si>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</si>
  <si>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</si>
  <si>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</si>
  <si>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</si>
  <si>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</si>
  <si>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</si>
  <si>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</si>
  <si>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</si>
  <si>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</si>
  <si>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</si>
  <si>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</si>
  <si>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</si>
  <si>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</si>
  <si>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</si>
  <si>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</si>
  <si>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</si>
  <si>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</si>
  <si>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</si>
  <si>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</si>
  <si>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</si>
  <si>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</si>
  <si>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</si>
  <si>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</si>
  <si>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</si>
  <si>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</si>
  <si>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</si>
  <si>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</si>
  <si>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</si>
  <si>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</si>
  <si>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</si>
  <si>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</si>
  <si>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</si>
  <si>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</si>
  <si>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</si>
  <si>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</si>
  <si>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</si>
  <si>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</si>
  <si>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</si>
  <si>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</si>
  <si>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</si>
  <si>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</si>
  <si>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</si>
  <si>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</si>
  <si>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</si>
  <si>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</si>
  <si>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</si>
  <si>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</si>
  <si>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</si>
  <si>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</si>
  <si>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</si>
  <si>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</si>
  <si>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</si>
  <si>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</si>
  <si>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</si>
  <si>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</si>
  <si>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</si>
  <si>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</si>
  <si>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</si>
  <si>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</si>
  <si>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</si>
  <si>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</si>
  <si>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</si>
  <si>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</si>
  <si>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</si>
  <si>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</si>
  <si>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</si>
  <si>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</si>
  <si>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</si>
  <si>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</si>
  <si>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</si>
  <si>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</si>
  <si>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</si>
  <si>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</si>
  <si>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</si>
  <si>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</si>
  <si>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</si>
  <si>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</si>
  <si>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</si>
  <si>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</si>
  <si>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</si>
  <si>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</si>
  <si>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</si>
  <si>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</si>
  <si>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</si>
  <si>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</si>
  <si>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</si>
  <si>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</si>
  <si>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</si>
  <si>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</si>
  <si>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</si>
  <si>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</si>
  <si>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</si>
  <si>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</si>
  <si>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</si>
  <si>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</si>
  <si>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</si>
  <si>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</si>
  <si>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</si>
  <si>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</si>
  <si>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</si>
  <si>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</si>
  <si>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</si>
  <si>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</si>
  <si>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</si>
  <si>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</si>
  <si>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</si>
  <si>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</si>
  <si>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</si>
  <si>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</si>
  <si>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</si>
  <si>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</si>
  <si>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</si>
  <si>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</si>
  <si>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</si>
  <si>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</si>
  <si>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</si>
  <si>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</si>
  <si>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</si>
  <si>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</si>
  <si>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</si>
  <si>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</si>
  <si>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</si>
  <si>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</si>
  <si>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</si>
  <si>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</si>
  <si>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</si>
  <si>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</si>
  <si>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</si>
  <si>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</si>
  <si>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</si>
  <si>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</si>
  <si>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</si>
  <si>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</si>
  <si>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</si>
  <si>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</si>
  <si>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</si>
  <si>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</si>
  <si>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</si>
  <si>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</si>
  <si>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</si>
  <si>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</si>
  <si>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</si>
  <si>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</si>
  <si>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</si>
  <si>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</si>
  <si>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</si>
  <si>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</si>
  <si>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</si>
  <si>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</si>
  <si>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</si>
  <si>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</si>
  <si>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</si>
  <si>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</si>
  <si>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</si>
  <si>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</si>
  <si>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</si>
  <si>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</si>
  <si>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</si>
  <si>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</si>
  <si>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</si>
  <si>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</si>
  <si>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</si>
  <si>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</si>
  <si>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</si>
  <si>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</si>
  <si>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</si>
  <si>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</si>
  <si>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</si>
  <si>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</si>
  <si>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</si>
  <si>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</si>
  <si>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</si>
  <si>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</si>
  <si>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</si>
  <si>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</si>
  <si>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</si>
  <si>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</si>
  <si>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</si>
  <si>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</si>
  <si>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</si>
  <si>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</si>
  <si>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</si>
  <si>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</si>
  <si>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</si>
  <si>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</si>
  <si>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</si>
  <si>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</si>
  <si>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</si>
  <si>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</si>
  <si>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</si>
  <si>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</si>
  <si>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</si>
  <si>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</si>
  <si>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</si>
  <si>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</si>
  <si>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</si>
  <si>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</si>
  <si>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</si>
  <si>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</si>
  <si>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</si>
  <si>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</si>
  <si>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</si>
  <si>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</si>
  <si>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</si>
  <si>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</si>
  <si>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</si>
  <si>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</si>
  <si>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</si>
  <si>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</si>
  <si>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</si>
  <si>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</si>
  <si>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</si>
  <si>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</si>
  <si>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</si>
  <si>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</si>
  <si>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</si>
  <si>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</si>
  <si>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</si>
  <si>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</si>
  <si>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</si>
  <si>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</si>
  <si>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</si>
  <si>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</si>
  <si>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</si>
  <si>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</si>
  <si>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</si>
  <si>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</si>
  <si>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</si>
  <si>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</si>
  <si>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</si>
  <si>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</si>
  <si>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</si>
  <si>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</si>
  <si>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</si>
  <si>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</si>
  <si>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</si>
  <si>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</si>
  <si>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</si>
  <si>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</si>
  <si>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</si>
  <si>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</si>
  <si>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</si>
  <si>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</si>
  <si>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</si>
  <si>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</si>
  <si>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</si>
  <si>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</si>
  <si>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</si>
  <si>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</si>
  <si>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</si>
  <si>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</si>
  <si>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</si>
  <si>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</si>
  <si>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</si>
  <si>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</si>
  <si>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</si>
  <si>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</si>
  <si>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</si>
  <si>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</si>
  <si>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</si>
  <si>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</si>
  <si>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</si>
  <si>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</si>
  <si>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</si>
  <si>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</si>
  <si>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</si>
  <si>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</si>
  <si>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</si>
  <si>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</si>
  <si>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</si>
  <si>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</si>
  <si>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</si>
  <si>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</si>
  <si>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</si>
  <si>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</si>
  <si>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</si>
  <si>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</si>
  <si>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</si>
  <si>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</si>
  <si>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</si>
  <si>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</si>
  <si>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</si>
  <si>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</si>
  <si>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</si>
  <si>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</si>
  <si>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</si>
  <si>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</si>
  <si>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</si>
  <si>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</si>
  <si>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</si>
  <si>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</si>
  <si>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</si>
  <si>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</si>
  <si>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</si>
  <si>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</si>
  <si>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</si>
  <si>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</si>
  <si>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</si>
  <si>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</si>
  <si>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</si>
  <si>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</si>
  <si>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</si>
  <si>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</si>
  <si>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</si>
  <si>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</si>
  <si>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</si>
  <si>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</si>
  <si>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</si>
  <si>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</si>
  <si>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</si>
  <si>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</si>
  <si>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</si>
  <si>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</si>
  <si>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</si>
  <si>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</si>
  <si>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</si>
  <si>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</si>
  <si>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</si>
  <si>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</si>
  <si>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</si>
  <si>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</si>
  <si>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</si>
  <si>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</si>
  <si>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</si>
  <si>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</si>
  <si>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</si>
  <si>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</si>
  <si>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</si>
  <si>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</si>
  <si>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</si>
  <si>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</si>
  <si>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</si>
  <si>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</si>
  <si>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</si>
  <si>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</si>
  <si>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</si>
  <si>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</si>
  <si>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</si>
  <si>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</si>
  <si>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</si>
  <si>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</si>
  <si>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</si>
  <si>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</si>
  <si>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</si>
  <si>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</si>
  <si>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</si>
  <si>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</si>
  <si>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</si>
  <si>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</si>
  <si>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</si>
  <si>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</si>
  <si>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</si>
  <si>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</si>
  <si>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</si>
  <si>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</si>
  <si>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</si>
  <si>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</si>
  <si>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</si>
  <si>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</si>
  <si>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</si>
  <si>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</si>
  <si>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</si>
  <si>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</si>
  <si>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</si>
  <si>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</si>
  <si>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</si>
  <si>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</si>
  <si>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</si>
  <si>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</si>
  <si>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</si>
  <si>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</si>
  <si>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</si>
  <si>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</si>
  <si>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</si>
  <si>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</si>
  <si>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</si>
  <si>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</si>
  <si>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</si>
  <si>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</si>
  <si>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</si>
  <si>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</si>
  <si>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</si>
  <si>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</si>
  <si>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</si>
  <si>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</si>
  <si>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</si>
  <si>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</si>
  <si>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</si>
  <si>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</si>
  <si>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</si>
  <si>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</si>
  <si>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</si>
  <si>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</si>
  <si>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</si>
  <si>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</si>
  <si>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</si>
  <si>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</si>
  <si>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</si>
  <si>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</si>
  <si>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</si>
  <si>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</si>
  <si>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</si>
  <si>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</si>
  <si>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</si>
  <si>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</si>
  <si>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</si>
  <si>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</si>
  <si>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</si>
  <si>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</si>
  <si>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</si>
  <si>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</si>
  <si>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</si>
  <si>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</si>
  <si>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</si>
  <si>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</si>
  <si>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</si>
  <si>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</si>
  <si>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</si>
  <si>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</si>
  <si>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</si>
  <si>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</si>
  <si>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</si>
  <si>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</si>
  <si>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</si>
  <si>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</si>
  <si>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</si>
  <si>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</si>
  <si>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</si>
  <si>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</si>
  <si>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</si>
  <si>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</si>
  <si>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</si>
  <si>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</si>
  <si>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</si>
  <si>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</si>
  <si>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</si>
  <si>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</si>
  <si>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</si>
  <si>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</si>
  <si>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</si>
  <si>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</si>
  <si>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</si>
  <si>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</si>
  <si>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</si>
  <si>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</si>
  <si>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</si>
  <si>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</si>
  <si>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</si>
  <si>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</si>
  <si>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</si>
  <si>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</si>
  <si>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</si>
  <si>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</si>
  <si>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</si>
  <si>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</si>
  <si>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</si>
  <si>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</si>
  <si>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</si>
  <si>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</si>
  <si>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</si>
  <si>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</si>
  <si>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</si>
  <si>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</si>
  <si>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</si>
  <si>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</si>
  <si>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</si>
  <si>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</si>
  <si>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</si>
  <si>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</si>
  <si>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</si>
  <si>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</si>
  <si>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</si>
  <si>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</si>
  <si>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</si>
  <si>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</si>
  <si>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</si>
  <si>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</si>
  <si>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</si>
  <si>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</si>
  <si>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</si>
  <si>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</si>
  <si>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</si>
  <si>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</si>
  <si>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</si>
  <si>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</si>
  <si>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</si>
  <si>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</si>
  <si>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</si>
  <si>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</si>
  <si>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</si>
  <si>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</si>
  <si>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</si>
  <si>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</si>
  <si>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</si>
  <si>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</si>
  <si>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</si>
  <si>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</si>
  <si>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</si>
  <si>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</si>
  <si>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</si>
  <si>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</si>
  <si>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</si>
  <si>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</si>
  <si>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</si>
  <si>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</si>
  <si>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</si>
  <si>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</si>
  <si>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</si>
  <si>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</si>
  <si>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</si>
  <si>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</si>
  <si>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</si>
  <si>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</si>
  <si>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</si>
  <si>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</si>
  <si>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</si>
  <si>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</si>
  <si>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</si>
  <si>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</si>
  <si>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</si>
  <si>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</si>
  <si>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</si>
  <si>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</si>
  <si>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</si>
  <si>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</si>
  <si>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</si>
  <si>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</si>
  <si>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</si>
  <si>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</si>
  <si>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</si>
  <si>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</si>
  <si>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</si>
  <si>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</si>
  <si>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</si>
  <si>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</si>
  <si>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</si>
  <si>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</si>
  <si>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</si>
  <si>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</si>
  <si>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</si>
  <si>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</si>
  <si>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</si>
  <si>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</si>
  <si>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</si>
  <si>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</si>
  <si>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</si>
  <si>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</si>
  <si>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</si>
  <si>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</si>
  <si>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</si>
  <si>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</si>
  <si>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</si>
  <si>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</si>
  <si>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</si>
  <si>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</si>
  <si>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</si>
  <si>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</si>
  <si>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</si>
  <si>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</si>
  <si>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</si>
  <si>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</si>
  <si>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</si>
  <si>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</si>
  <si>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</si>
  <si>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</si>
  <si>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</si>
  <si>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</si>
  <si>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</si>
  <si>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</si>
  <si>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</si>
  <si>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</si>
  <si>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</si>
  <si>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</si>
  <si>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</si>
  <si>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</si>
  <si>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</si>
  <si>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</si>
  <si>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</si>
  <si>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</si>
  <si>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</si>
  <si>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</si>
  <si>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</si>
  <si>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</si>
  <si>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</si>
  <si>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</si>
  <si>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</si>
  <si>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</si>
  <si>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</si>
  <si>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</si>
  <si>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</si>
  <si>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</si>
  <si>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</si>
  <si>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</si>
  <si>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</si>
  <si>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</si>
  <si>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</si>
  <si>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</si>
  <si>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</si>
  <si>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</si>
  <si>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</si>
  <si>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</si>
  <si>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</si>
  <si>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</si>
  <si>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</si>
  <si>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</si>
  <si>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</si>
  <si>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</si>
  <si>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</si>
  <si>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</si>
  <si>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</si>
  <si>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</si>
  <si>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</si>
  <si>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</si>
  <si>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</si>
  <si>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</si>
  <si>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</si>
  <si>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</si>
  <si>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</si>
  <si>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</si>
  <si>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</si>
  <si>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</si>
  <si>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</si>
  <si>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</si>
  <si>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</si>
  <si>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</si>
  <si>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</si>
  <si>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</si>
  <si>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</si>
  <si>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</si>
  <si>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</si>
  <si>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</si>
  <si>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</si>
  <si>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</si>
  <si>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</si>
  <si>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</si>
  <si>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</si>
  <si>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</si>
  <si>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</si>
  <si>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</si>
  <si>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</si>
  <si>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</si>
  <si>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</si>
  <si>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</si>
  <si>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</si>
  <si>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</si>
  <si>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</si>
  <si>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</si>
  <si>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</si>
  <si>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</si>
  <si>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</si>
  <si>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</si>
  <si>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</si>
  <si>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</si>
  <si>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</si>
  <si>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</si>
  <si>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</si>
  <si>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</si>
  <si>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</si>
  <si>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</si>
  <si>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</si>
  <si>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</si>
  <si>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</si>
  <si>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</si>
  <si>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</si>
  <si>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</si>
  <si>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</si>
  <si>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</si>
  <si>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</si>
  <si>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</si>
  <si>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</si>
  <si>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</si>
  <si>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</si>
  <si>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</si>
  <si>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</si>
  <si>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</si>
  <si>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</si>
  <si>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</si>
  <si>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</si>
  <si>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</si>
  <si>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</si>
  <si>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</si>
  <si>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</si>
  <si>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</si>
  <si>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</si>
  <si>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</si>
  <si>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</si>
  <si>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</si>
  <si>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</si>
  <si>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</si>
  <si>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</si>
  <si>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</si>
  <si>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</si>
  <si>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</si>
  <si>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</si>
  <si>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</si>
  <si>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</si>
  <si>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</si>
  <si>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</si>
  <si>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</si>
  <si>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</si>
  <si>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</si>
  <si>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</si>
  <si>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</si>
  <si>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</si>
  <si>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</si>
  <si>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</si>
  <si>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</si>
  <si>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</si>
  <si>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</si>
  <si>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</si>
  <si>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</si>
  <si>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</si>
  <si>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</si>
  <si>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</si>
  <si>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</si>
  <si>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</si>
  <si>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</si>
  <si>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</si>
  <si>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</si>
  <si>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</si>
  <si>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</si>
  <si>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</si>
  <si>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</si>
  <si>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</si>
  <si>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</si>
  <si>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</si>
  <si>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</si>
  <si>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</si>
  <si>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</si>
  <si>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</si>
  <si>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</si>
  <si>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</si>
  <si>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</si>
  <si>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</si>
  <si>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</si>
  <si>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</si>
  <si>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</si>
  <si>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</si>
  <si>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</si>
  <si>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</si>
  <si>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</si>
  <si>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</si>
  <si>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</si>
  <si>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</si>
  <si>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</si>
  <si>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</si>
  <si>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</si>
  <si>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</si>
  <si>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</si>
  <si>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</si>
  <si>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</si>
  <si>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</si>
  <si>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</si>
  <si>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</si>
  <si>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</si>
  <si>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</si>
  <si>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</si>
  <si>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</si>
  <si>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</si>
  <si>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</si>
  <si>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</si>
  <si>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</si>
  <si>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</si>
  <si>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</si>
  <si>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</si>
  <si>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</si>
  <si>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</si>
  <si>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</si>
  <si>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</si>
  <si>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</si>
  <si>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</si>
  <si>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</si>
  <si>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</si>
  <si>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</si>
  <si>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</si>
  <si>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</si>
  <si>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</si>
  <si>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</si>
  <si>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</si>
  <si>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</si>
  <si>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</si>
  <si>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</si>
  <si>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</si>
  <si>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</si>
  <si>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</si>
  <si>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</si>
  <si>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</si>
  <si>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</si>
  <si>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</si>
  <si>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</si>
  <si>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</si>
  <si>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</si>
  <si>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</si>
  <si>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</si>
  <si>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</si>
  <si>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</si>
  <si>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</si>
  <si>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</si>
  <si>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</si>
  <si>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</si>
  <si>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</si>
  <si>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</si>
  <si>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</si>
  <si>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</si>
  <si>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</si>
  <si>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</si>
  <si>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</si>
  <si>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</si>
  <si>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</si>
  <si>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</si>
  <si>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</si>
  <si>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</si>
  <si>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</si>
  <si>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</si>
  <si>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</si>
  <si>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</si>
  <si>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</si>
  <si>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</si>
  <si>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</si>
  <si>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</si>
  <si>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</si>
  <si>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</si>
  <si>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</si>
  <si>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</si>
  <si>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</si>
  <si>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</si>
  <si>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</si>
  <si>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</si>
  <si>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</si>
  <si>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</si>
  <si>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</si>
  <si>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</si>
  <si>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</si>
  <si>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</si>
  <si>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</si>
  <si>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</si>
  <si>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</si>
  <si>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</si>
  <si>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</si>
  <si>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</si>
  <si>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</si>
  <si>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</si>
  <si>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</si>
  <si>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</si>
  <si>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</si>
  <si>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</si>
  <si>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</si>
  <si>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</si>
  <si>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</si>
  <si>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</si>
  <si>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</si>
  <si>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</si>
  <si>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</si>
  <si>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</si>
  <si>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</si>
  <si>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</si>
  <si>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</si>
  <si>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</si>
  <si>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</si>
  <si>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</si>
  <si>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</si>
  <si>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</si>
  <si>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</si>
  <si>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</si>
  <si>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</si>
  <si>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</si>
  <si>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</si>
  <si>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</si>
  <si>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</si>
  <si>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</si>
  <si>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</si>
  <si>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</si>
  <si>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</si>
  <si>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</si>
  <si>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</si>
  <si>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</si>
  <si>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</si>
  <si>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</si>
  <si>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</si>
  <si>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</si>
  <si>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</si>
  <si>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</si>
  <si>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</si>
  <si>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</si>
  <si>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</si>
  <si>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</si>
  <si>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</si>
  <si>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</si>
  <si>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</si>
  <si>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</si>
  <si>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</si>
  <si>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</si>
  <si>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</si>
  <si>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</si>
  <si>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</si>
  <si>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</si>
  <si>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</si>
  <si>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</si>
  <si>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</si>
  <si>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</si>
  <si>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</si>
  <si>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</si>
  <si>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</si>
  <si>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</si>
  <si>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</si>
  <si>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</si>
  <si>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</si>
  <si>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</si>
  <si>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</si>
  <si>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</si>
  <si>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</si>
  <si>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</si>
  <si>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</si>
  <si>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</si>
  <si>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</si>
  <si>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</si>
  <si>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</si>
  <si>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</si>
  <si>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</si>
  <si>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</si>
  <si>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</si>
  <si>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</si>
  <si>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</si>
  <si>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</si>
  <si>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</si>
  <si>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</si>
  <si>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</si>
  <si>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</si>
  <si>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</si>
  <si>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</si>
  <si>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</si>
  <si>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</si>
  <si>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</si>
  <si>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</si>
  <si>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</si>
  <si>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</si>
  <si>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</si>
  <si>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</si>
  <si>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</si>
  <si>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</si>
  <si>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</si>
  <si>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</si>
  <si>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</si>
  <si>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</si>
  <si>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</si>
  <si>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</si>
  <si>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</si>
  <si>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</si>
  <si>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</si>
  <si>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</si>
  <si>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</si>
  <si>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</si>
  <si>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</si>
  <si>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</si>
  <si>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</si>
  <si>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</si>
  <si>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</si>
  <si>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</si>
  <si>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</si>
  <si>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</si>
  <si>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</si>
  <si>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</si>
  <si>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</si>
  <si>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</si>
  <si>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</si>
  <si>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</si>
  <si>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</si>
  <si>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</si>
  <si>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</si>
  <si>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</si>
  <si>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</si>
  <si>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</si>
  <si>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</si>
  <si>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</si>
  <si>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</si>
  <si>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</si>
  <si>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</si>
  <si>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</si>
  <si>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</si>
  <si>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</si>
  <si>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</si>
  <si>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</si>
  <si>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</si>
  <si>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</si>
  <si>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</si>
  <si>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</si>
  <si>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</si>
  <si>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</si>
  <si>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</si>
  <si>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</si>
  <si>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</si>
  <si>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</si>
  <si>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</si>
  <si>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</si>
  <si>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</si>
  <si>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</si>
  <si>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</si>
  <si>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</si>
  <si>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</si>
  <si>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</si>
  <si>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</si>
  <si>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</si>
  <si>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</si>
  <si>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</si>
  <si>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</si>
  <si>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</si>
  <si>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</si>
  <si>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</si>
  <si>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</si>
  <si>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</si>
  <si>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</si>
  <si>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</si>
  <si>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</si>
  <si>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</si>
  <si>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</si>
  <si>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</si>
  <si>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</si>
  <si>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</si>
  <si>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</si>
  <si>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</si>
  <si>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</si>
  <si>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</si>
  <si>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</si>
  <si>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</si>
  <si>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</si>
  <si>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</si>
  <si>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</si>
  <si>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</si>
  <si>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</si>
  <si>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</si>
  <si>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</si>
  <si>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</si>
  <si>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</si>
  <si>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</si>
  <si>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</si>
  <si>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</si>
  <si>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</si>
  <si>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</si>
  <si>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</si>
  <si>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</si>
  <si>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</si>
  <si>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</si>
  <si>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</si>
  <si>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</si>
  <si>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</si>
  <si>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</si>
  <si>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</si>
  <si>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</si>
  <si>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</si>
  <si>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</si>
  <si>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</si>
  <si>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</si>
  <si>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</si>
  <si>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</si>
  <si>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</si>
  <si>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</si>
  <si>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</si>
  <si>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</si>
  <si>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</si>
  <si>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</si>
  <si>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</si>
  <si>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</si>
  <si>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</si>
  <si>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</si>
  <si>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</si>
  <si>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</si>
  <si>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</si>
  <si>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</si>
  <si>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</si>
  <si>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</si>
  <si>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</si>
  <si>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</si>
  <si>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</si>
  <si>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</si>
  <si>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</si>
  <si>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</si>
  <si>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</si>
  <si>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</si>
  <si>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</si>
  <si>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</si>
  <si>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</si>
  <si>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</si>
  <si>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</si>
  <si>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</si>
  <si>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</si>
  <si>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</si>
  <si>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</si>
  <si>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</si>
  <si>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</si>
  <si>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</si>
  <si>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</si>
  <si>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</si>
  <si>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</si>
  <si>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</si>
  <si>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</si>
  <si>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</si>
  <si>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</si>
  <si>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</si>
  <si>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</si>
  <si>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</si>
  <si>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</si>
  <si>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</si>
  <si>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</si>
  <si>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</si>
  <si>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</si>
  <si>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</si>
  <si>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</si>
  <si>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</si>
  <si>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</si>
  <si>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</si>
  <si>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</si>
  <si>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</si>
  <si>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</si>
  <si>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</si>
  <si>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</si>
  <si>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</si>
  <si>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</si>
  <si>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</si>
  <si>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</si>
  <si>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</si>
  <si>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</si>
  <si>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</si>
  <si>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</si>
  <si>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</si>
  <si>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</si>
  <si>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</si>
  <si>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</si>
  <si>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</si>
  <si>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</si>
  <si>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</si>
  <si>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</si>
  <si>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</si>
  <si>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</si>
  <si>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</si>
  <si>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</si>
  <si>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</si>
  <si>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</si>
  <si>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</si>
  <si>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</si>
  <si>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</si>
  <si>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</si>
  <si>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</si>
  <si>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</si>
  <si>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</si>
  <si>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</si>
  <si>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</si>
  <si>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</si>
  <si>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</si>
  <si>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</si>
  <si>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</si>
  <si>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</si>
  <si>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</si>
  <si>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</si>
  <si>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</si>
  <si>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</si>
  <si>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</si>
  <si>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</si>
  <si>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</si>
  <si>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</si>
  <si>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</si>
  <si>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</si>
  <si>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</si>
  <si>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</si>
  <si>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</si>
  <si>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</si>
  <si>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</si>
  <si>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</si>
  <si>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</si>
  <si>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</si>
  <si>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</si>
  <si>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</si>
  <si>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</si>
  <si>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</si>
  <si>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</si>
  <si>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</si>
  <si>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</si>
  <si>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</si>
  <si>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</si>
  <si>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</si>
  <si>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</si>
  <si>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</si>
  <si>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</si>
  <si>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</si>
  <si>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</si>
  <si>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</si>
  <si>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</si>
  <si>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</si>
  <si>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</si>
  <si>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</si>
  <si>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</si>
  <si>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ZAVOD ZA JAVNO ZDRAVSTVO KOPRIVNIČKO-KRIŽEVAČKE ŽUPANIJE</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</si>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</sst>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1007287.71</v>
      </c>
      <c r="D2" s="7">
        <f>'PR-RAS'!E6</f>
        <v>954838.62000000011</v>
      </c>
      <c r="E2" s="7">
        <v>0</v>
      </c>
      <c r="F2" s="7">
        <v>0</v>
      </c>
      <c r="G2" s="8">
        <f t="shared" ref="G2:G274" si="0">(B2/1000)*(C2*1+D2*2)</f>
        <v>2916.96495</v>
      </c>
      <c r="H2" s="8">
        <f t="shared" ref="H2:H274" si="1">ABS(C2-ROUND(C2,0))+ABS(D2-ROUND(D2,0))</f>
        <v>0.66999999992549419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291171.12</v>
      </c>
      <c r="D45" s="2">
        <f>'PR-RAS'!E49</f>
        <v>129190.97</v>
      </c>
      <c r="E45" s="2">
        <v>0</v>
      </c>
      <c r="F45" s="2">
        <v>0</v>
      </c>
      <c r="G45" s="3">
        <f t="shared" si="0"/>
        <v>24180.334640000001</v>
      </c>
      <c r="H45" s="3">
        <f t="shared" si="1"/>
        <v>0.14999999999417923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271527.46000000002</v>
      </c>
      <c r="D64" s="2">
        <f>'PR-RAS'!E68</f>
        <v>108589.24</v>
      </c>
      <c r="E64" s="2">
        <v>0</v>
      </c>
      <c r="F64" s="2">
        <v>0</v>
      </c>
      <c r="G64" s="3">
        <f t="shared" si="0"/>
        <v>30788.474220000004</v>
      </c>
      <c r="H64" s="3">
        <f t="shared" si="1"/>
        <v>0.70000000002619345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271527.46000000002</v>
      </c>
      <c r="D65" s="2">
        <f>'PR-RAS'!E69</f>
        <v>108589.24</v>
      </c>
      <c r="E65" s="2">
        <v>0</v>
      </c>
      <c r="F65" s="2">
        <v>0</v>
      </c>
      <c r="G65" s="3">
        <f t="shared" si="0"/>
        <v>31277.180160000004</v>
      </c>
      <c r="H65" s="3">
        <f t="shared" si="1"/>
        <v>0.70000000002619345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19643.66</v>
      </c>
      <c r="D70" s="2">
        <f>'PR-RAS'!E74</f>
        <v>20601.73</v>
      </c>
      <c r="E70" s="2">
        <v>0</v>
      </c>
      <c r="F70" s="2">
        <v>0</v>
      </c>
      <c r="G70" s="3">
        <f t="shared" si="0"/>
        <v>4198.4512800000002</v>
      </c>
      <c r="H70" s="3">
        <f t="shared" si="1"/>
        <v>0.61000000000058208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19643.66</v>
      </c>
      <c r="D71" s="2">
        <f>'PR-RAS'!E75</f>
        <v>20601.73</v>
      </c>
      <c r="E71" s="2">
        <v>0</v>
      </c>
      <c r="F71" s="2">
        <v>0</v>
      </c>
      <c r="G71" s="3">
        <f t="shared" si="0"/>
        <v>4259.2983999999997</v>
      </c>
      <c r="H71" s="3">
        <f t="shared" si="1"/>
        <v>0.61000000000058208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2.7</v>
      </c>
      <c r="D78" s="2">
        <f>'PR-RAS'!E82</f>
        <v>0.27</v>
      </c>
      <c r="E78" s="2">
        <v>0</v>
      </c>
      <c r="F78" s="2">
        <v>0</v>
      </c>
      <c r="G78" s="3">
        <f t="shared" si="0"/>
        <v>0.24948000000000001</v>
      </c>
      <c r="H78" s="3">
        <f t="shared" si="1"/>
        <v>0.56999999999999984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2.7</v>
      </c>
      <c r="D79" s="2">
        <f>'PR-RAS'!E83</f>
        <v>0.27</v>
      </c>
      <c r="E79" s="2">
        <v>0</v>
      </c>
      <c r="F79" s="2">
        <v>0</v>
      </c>
      <c r="G79" s="3">
        <f t="shared" si="0"/>
        <v>0.25272</v>
      </c>
      <c r="H79" s="3">
        <f t="shared" si="1"/>
        <v>0.56999999999999984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2.7</v>
      </c>
      <c r="D81" s="2">
        <f>'PR-RAS'!E85</f>
        <v>0.27</v>
      </c>
      <c r="E81" s="2">
        <v>0</v>
      </c>
      <c r="F81" s="2">
        <v>0</v>
      </c>
      <c r="G81" s="3">
        <f t="shared" si="0"/>
        <v>0.25920000000000004</v>
      </c>
      <c r="H81" s="3">
        <f t="shared" si="1"/>
        <v>0.56999999999999984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35718.019999999997</v>
      </c>
      <c r="D102" s="2">
        <f>'PR-RAS'!E106</f>
        <v>42646.03</v>
      </c>
      <c r="E102" s="2">
        <v>0</v>
      </c>
      <c r="F102" s="2">
        <v>0</v>
      </c>
      <c r="G102" s="3">
        <f t="shared" si="0"/>
        <v>12222.01808</v>
      </c>
      <c r="H102" s="3">
        <f t="shared" si="1"/>
        <v>4.9999999995634425E-2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35718.019999999997</v>
      </c>
      <c r="D108" s="2">
        <f>'PR-RAS'!E112</f>
        <v>42646.03</v>
      </c>
      <c r="E108" s="2">
        <v>0</v>
      </c>
      <c r="F108" s="2">
        <v>0</v>
      </c>
      <c r="G108" s="3">
        <f t="shared" si="0"/>
        <v>12948.078559999998</v>
      </c>
      <c r="H108" s="3">
        <f t="shared" si="1"/>
        <v>4.9999999995634425E-2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35718.019999999997</v>
      </c>
      <c r="D113" s="2">
        <f>'PR-RAS'!E117</f>
        <v>42646.03</v>
      </c>
      <c r="E113" s="2">
        <v>0</v>
      </c>
      <c r="F113" s="2">
        <v>0</v>
      </c>
      <c r="G113" s="3">
        <f t="shared" si="0"/>
        <v>13553.128959999998</v>
      </c>
      <c r="H113" s="3">
        <f t="shared" si="1"/>
        <v>4.9999999995634425E-2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242853.8</v>
      </c>
      <c r="D121" s="2">
        <f>'PR-RAS'!E125</f>
        <v>330385.78000000003</v>
      </c>
      <c r="E121" s="2">
        <v>0</v>
      </c>
      <c r="F121" s="2">
        <v>0</v>
      </c>
      <c r="G121" s="3">
        <f t="shared" si="0"/>
        <v>108435.04320000001</v>
      </c>
      <c r="H121" s="3">
        <f t="shared" si="1"/>
        <v>0.41999999998370185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242853.8</v>
      </c>
      <c r="D122" s="2">
        <f>'PR-RAS'!E126</f>
        <v>330385.78000000003</v>
      </c>
      <c r="E122" s="2">
        <v>0</v>
      </c>
      <c r="F122" s="2">
        <v>0</v>
      </c>
      <c r="G122" s="3">
        <f t="shared" si="0"/>
        <v>109338.66856000001</v>
      </c>
      <c r="H122" s="3">
        <f t="shared" si="1"/>
        <v>0.41999999998370185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242853.8</v>
      </c>
      <c r="D124" s="2">
        <f>'PR-RAS'!E128</f>
        <v>330385.78000000003</v>
      </c>
      <c r="E124" s="2">
        <v>0</v>
      </c>
      <c r="F124" s="2">
        <v>0</v>
      </c>
      <c r="G124" s="3">
        <f t="shared" si="0"/>
        <v>111145.91928000002</v>
      </c>
      <c r="H124" s="3">
        <f t="shared" si="1"/>
        <v>0.41999999998370185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437542.07</v>
      </c>
      <c r="D130" s="2">
        <f>'PR-RAS'!E134</f>
        <v>452455.57</v>
      </c>
      <c r="E130" s="2">
        <v>0</v>
      </c>
      <c r="F130" s="2">
        <v>0</v>
      </c>
      <c r="G130" s="3">
        <f t="shared" si="0"/>
        <v>173176.46408999999</v>
      </c>
      <c r="H130" s="3">
        <f t="shared" si="1"/>
        <v>0.5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437542.07</v>
      </c>
      <c r="D135" s="2">
        <f>'PR-RAS'!E139</f>
        <v>452455.57</v>
      </c>
      <c r="E135" s="2">
        <v>0</v>
      </c>
      <c r="F135" s="2">
        <v>0</v>
      </c>
      <c r="G135" s="3">
        <f t="shared" si="0"/>
        <v>179888.73014</v>
      </c>
      <c r="H135" s="3">
        <f t="shared" si="1"/>
        <v>0.5</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160</v>
      </c>
      <c r="E136" s="2">
        <v>0</v>
      </c>
      <c r="F136" s="2">
        <v>0</v>
      </c>
      <c r="G136" s="3">
        <f t="shared" si="0"/>
        <v>43.2</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160</v>
      </c>
      <c r="E147" s="2">
        <v>0</v>
      </c>
      <c r="F147" s="2">
        <v>0</v>
      </c>
      <c r="G147" s="3">
        <f t="shared" si="0"/>
        <v>46.72</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753626.02</v>
      </c>
      <c r="D148" s="2">
        <f>'PR-RAS'!E152</f>
        <v>800464.15</v>
      </c>
      <c r="E148" s="2">
        <v>0</v>
      </c>
      <c r="F148" s="2">
        <v>0</v>
      </c>
      <c r="G148" s="3">
        <f t="shared" si="0"/>
        <v>346119.48504</v>
      </c>
      <c r="H148" s="3">
        <f t="shared" si="1"/>
        <v>0.17000000004190952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501686.64</v>
      </c>
      <c r="D149" s="2">
        <f>'PR-RAS'!E153</f>
        <v>524254.3</v>
      </c>
      <c r="E149" s="2">
        <v>0</v>
      </c>
      <c r="F149" s="2">
        <v>0</v>
      </c>
      <c r="G149" s="3">
        <f t="shared" si="0"/>
        <v>229428.89551999999</v>
      </c>
      <c r="H149" s="3">
        <f t="shared" si="1"/>
        <v>0.65999999997438863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429164.99</v>
      </c>
      <c r="D150" s="2">
        <f>'PR-RAS'!E154</f>
        <v>437844.23</v>
      </c>
      <c r="E150" s="2">
        <v>0</v>
      </c>
      <c r="F150" s="2">
        <v>0</v>
      </c>
      <c r="G150" s="3">
        <f t="shared" si="0"/>
        <v>194423.16404999999</v>
      </c>
      <c r="H150" s="3">
        <f t="shared" si="1"/>
        <v>0.23999999999068677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425039.86</v>
      </c>
      <c r="D151" s="2">
        <f>'PR-RAS'!E155</f>
        <v>433581.57</v>
      </c>
      <c r="E151" s="2">
        <v>0</v>
      </c>
      <c r="F151" s="2">
        <v>0</v>
      </c>
      <c r="G151" s="3">
        <f t="shared" si="0"/>
        <v>193830.44999999998</v>
      </c>
      <c r="H151" s="3">
        <f t="shared" si="1"/>
        <v>0.57000000000698492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4125.13</v>
      </c>
      <c r="D153" s="2">
        <f>'PR-RAS'!E157</f>
        <v>4262.66</v>
      </c>
      <c r="E153" s="2">
        <v>0</v>
      </c>
      <c r="F153" s="2">
        <v>0</v>
      </c>
      <c r="G153" s="3">
        <f t="shared" si="0"/>
        <v>1922.8684000000001</v>
      </c>
      <c r="H153" s="3">
        <f t="shared" si="1"/>
        <v>0.47000000000025466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2480</v>
      </c>
      <c r="D155" s="2">
        <f>'PR-RAS'!E159</f>
        <v>14165.76</v>
      </c>
      <c r="E155" s="2">
        <v>0</v>
      </c>
      <c r="F155" s="2">
        <v>0</v>
      </c>
      <c r="G155" s="3">
        <f t="shared" si="0"/>
        <v>4744.97408</v>
      </c>
      <c r="H155" s="3">
        <f t="shared" si="1"/>
        <v>0.23999999999978172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70041.649999999994</v>
      </c>
      <c r="D156" s="2">
        <f>'PR-RAS'!E160</f>
        <v>72244.31</v>
      </c>
      <c r="E156" s="2">
        <v>0</v>
      </c>
      <c r="F156" s="2">
        <v>0</v>
      </c>
      <c r="G156" s="3">
        <f t="shared" si="0"/>
        <v>33252.191849999996</v>
      </c>
      <c r="H156" s="3">
        <f t="shared" si="1"/>
        <v>0.66000000000349246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70041.649999999994</v>
      </c>
      <c r="D158" s="2">
        <f>'PR-RAS'!E162</f>
        <v>72244.31</v>
      </c>
      <c r="E158" s="2">
        <v>0</v>
      </c>
      <c r="F158" s="2">
        <v>0</v>
      </c>
      <c r="G158" s="3">
        <f t="shared" si="0"/>
        <v>33681.252390000001</v>
      </c>
      <c r="H158" s="3">
        <f t="shared" si="1"/>
        <v>0.66000000000349246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251615.64</v>
      </c>
      <c r="D160" s="2">
        <f>'PR-RAS'!E164</f>
        <v>276027.21999999997</v>
      </c>
      <c r="E160" s="2">
        <v>0</v>
      </c>
      <c r="F160" s="2">
        <v>0</v>
      </c>
      <c r="G160" s="3">
        <f t="shared" si="0"/>
        <v>127783.54272</v>
      </c>
      <c r="H160" s="3">
        <f t="shared" si="1"/>
        <v>0.57999999995809048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9978.56</v>
      </c>
      <c r="D161" s="2">
        <f>'PR-RAS'!E165</f>
        <v>11033.74</v>
      </c>
      <c r="E161" s="2">
        <v>0</v>
      </c>
      <c r="F161" s="2">
        <v>0</v>
      </c>
      <c r="G161" s="3">
        <f t="shared" si="0"/>
        <v>5127.3663999999999</v>
      </c>
      <c r="H161" s="3">
        <f t="shared" si="1"/>
        <v>0.7000000000007276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145.5</v>
      </c>
      <c r="D162" s="2">
        <f>'PR-RAS'!E166</f>
        <v>111</v>
      </c>
      <c r="E162" s="2">
        <v>0</v>
      </c>
      <c r="F162" s="2">
        <v>0</v>
      </c>
      <c r="G162" s="3">
        <f t="shared" si="0"/>
        <v>59.167500000000004</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9470.56</v>
      </c>
      <c r="D163" s="2">
        <f>'PR-RAS'!E167</f>
        <v>9172.7099999999991</v>
      </c>
      <c r="E163" s="2">
        <v>0</v>
      </c>
      <c r="F163" s="2">
        <v>0</v>
      </c>
      <c r="G163" s="3">
        <f t="shared" si="0"/>
        <v>4506.1887599999991</v>
      </c>
      <c r="H163" s="3">
        <f t="shared" si="1"/>
        <v>0.73000000000138243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362.5</v>
      </c>
      <c r="D164" s="2">
        <f>'PR-RAS'!E168</f>
        <v>1750.03</v>
      </c>
      <c r="E164" s="2">
        <v>0</v>
      </c>
      <c r="F164" s="2">
        <v>0</v>
      </c>
      <c r="G164" s="3">
        <f t="shared" si="0"/>
        <v>629.59728000000007</v>
      </c>
      <c r="H164" s="3">
        <f t="shared" si="1"/>
        <v>0.52999999999997272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66036.960000000006</v>
      </c>
      <c r="D166" s="2">
        <f>'PR-RAS'!E170</f>
        <v>79971.439999999988</v>
      </c>
      <c r="E166" s="2">
        <v>0</v>
      </c>
      <c r="F166" s="2">
        <v>0</v>
      </c>
      <c r="G166" s="3">
        <f t="shared" si="0"/>
        <v>37286.673599999995</v>
      </c>
      <c r="H166" s="3">
        <f t="shared" si="1"/>
        <v>0.47999999998137355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6507.53</v>
      </c>
      <c r="D167" s="2">
        <f>'PR-RAS'!E171</f>
        <v>3946.72</v>
      </c>
      <c r="E167" s="2">
        <v>0</v>
      </c>
      <c r="F167" s="2">
        <v>0</v>
      </c>
      <c r="G167" s="3">
        <f t="shared" si="0"/>
        <v>2390.5610200000001</v>
      </c>
      <c r="H167" s="3">
        <f t="shared" si="1"/>
        <v>0.75000000000045475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50505.06</v>
      </c>
      <c r="D168" s="2">
        <f>'PR-RAS'!E172</f>
        <v>63249.85</v>
      </c>
      <c r="E168" s="2">
        <v>0</v>
      </c>
      <c r="F168" s="2">
        <v>0</v>
      </c>
      <c r="G168" s="3">
        <f t="shared" si="0"/>
        <v>29559.794920000004</v>
      </c>
      <c r="H168" s="3">
        <f t="shared" si="1"/>
        <v>0.20999999999912689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7255.08</v>
      </c>
      <c r="D169" s="2">
        <f>'PR-RAS'!E173</f>
        <v>9184.7199999999993</v>
      </c>
      <c r="E169" s="2">
        <v>0</v>
      </c>
      <c r="F169" s="2">
        <v>0</v>
      </c>
      <c r="G169" s="3">
        <f t="shared" si="0"/>
        <v>4304.9193599999999</v>
      </c>
      <c r="H169" s="3">
        <f t="shared" si="1"/>
        <v>0.36000000000058208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1508.77</v>
      </c>
      <c r="D171" s="2">
        <f>'PR-RAS'!E175</f>
        <v>752.31</v>
      </c>
      <c r="E171" s="2">
        <v>0</v>
      </c>
      <c r="F171" s="2">
        <v>0</v>
      </c>
      <c r="G171" s="3">
        <f t="shared" si="0"/>
        <v>512.27629999999999</v>
      </c>
      <c r="H171" s="3">
        <f t="shared" si="1"/>
        <v>0.53999999999996362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260.52</v>
      </c>
      <c r="D173" s="2">
        <f>'PR-RAS'!E177</f>
        <v>2837.84</v>
      </c>
      <c r="E173" s="2">
        <v>0</v>
      </c>
      <c r="F173" s="2">
        <v>0</v>
      </c>
      <c r="G173" s="3">
        <f t="shared" si="0"/>
        <v>1021.0264000000001</v>
      </c>
      <c r="H173" s="3">
        <f t="shared" si="1"/>
        <v>0.63999999999987267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51619.03</v>
      </c>
      <c r="D174" s="2">
        <f>'PR-RAS'!E178</f>
        <v>70127.209999999992</v>
      </c>
      <c r="E174" s="2">
        <v>0</v>
      </c>
      <c r="F174" s="2">
        <v>0</v>
      </c>
      <c r="G174" s="3">
        <f t="shared" si="0"/>
        <v>33194.106849999996</v>
      </c>
      <c r="H174" s="3">
        <f t="shared" si="1"/>
        <v>0.23999999999068677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5134.47</v>
      </c>
      <c r="D175" s="2">
        <f>'PR-RAS'!E179</f>
        <v>7493.87</v>
      </c>
      <c r="E175" s="2">
        <v>0</v>
      </c>
      <c r="F175" s="2">
        <v>0</v>
      </c>
      <c r="G175" s="3">
        <f t="shared" si="0"/>
        <v>3501.2645399999997</v>
      </c>
      <c r="H175" s="3">
        <f t="shared" si="1"/>
        <v>0.6000000000003638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14529.24</v>
      </c>
      <c r="D176" s="2">
        <f>'PR-RAS'!E180</f>
        <v>17967.34</v>
      </c>
      <c r="E176" s="2">
        <v>0</v>
      </c>
      <c r="F176" s="2">
        <v>0</v>
      </c>
      <c r="G176" s="3">
        <f t="shared" si="0"/>
        <v>8831.1859999999997</v>
      </c>
      <c r="H176" s="3">
        <f t="shared" si="1"/>
        <v>0.57999999999992724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1437.8</v>
      </c>
      <c r="E177" s="2">
        <v>0</v>
      </c>
      <c r="F177" s="2">
        <v>0</v>
      </c>
      <c r="G177" s="3">
        <f t="shared" si="0"/>
        <v>506.10559999999998</v>
      </c>
      <c r="H177" s="3">
        <f t="shared" si="1"/>
        <v>0.20000000000004547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5866.75</v>
      </c>
      <c r="D178" s="2">
        <f>'PR-RAS'!E182</f>
        <v>9319.89</v>
      </c>
      <c r="E178" s="2">
        <v>0</v>
      </c>
      <c r="F178" s="2">
        <v>0</v>
      </c>
      <c r="G178" s="3">
        <f t="shared" si="0"/>
        <v>4337.6558099999993</v>
      </c>
      <c r="H178" s="3">
        <f t="shared" si="1"/>
        <v>0.36000000000058208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4.32</v>
      </c>
      <c r="D179" s="2">
        <f>'PR-RAS'!E183</f>
        <v>0.96</v>
      </c>
      <c r="E179" s="2">
        <v>0</v>
      </c>
      <c r="F179" s="2">
        <v>0</v>
      </c>
      <c r="G179" s="3">
        <f t="shared" si="0"/>
        <v>1.1107199999999999</v>
      </c>
      <c r="H179" s="3">
        <f t="shared" si="1"/>
        <v>0.36000000000000032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4472.6099999999997</v>
      </c>
      <c r="D180" s="2">
        <f>'PR-RAS'!E184</f>
        <v>8999.31</v>
      </c>
      <c r="E180" s="2">
        <v>0</v>
      </c>
      <c r="F180" s="2">
        <v>0</v>
      </c>
      <c r="G180" s="3">
        <f t="shared" si="0"/>
        <v>4022.3501699999997</v>
      </c>
      <c r="H180" s="3">
        <f t="shared" si="1"/>
        <v>0.6999999999998181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4369.16</v>
      </c>
      <c r="D181" s="2">
        <f>'PR-RAS'!E185</f>
        <v>5382.12</v>
      </c>
      <c r="E181" s="2">
        <v>0</v>
      </c>
      <c r="F181" s="2">
        <v>0</v>
      </c>
      <c r="G181" s="3">
        <f t="shared" si="0"/>
        <v>2724.0119999999997</v>
      </c>
      <c r="H181" s="3">
        <f t="shared" si="1"/>
        <v>0.27999999999974534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4005.71</v>
      </c>
      <c r="D182" s="2">
        <f>'PR-RAS'!E186</f>
        <v>5395.56</v>
      </c>
      <c r="E182" s="2">
        <v>0</v>
      </c>
      <c r="F182" s="2">
        <v>0</v>
      </c>
      <c r="G182" s="3">
        <f t="shared" si="0"/>
        <v>2678.2262300000002</v>
      </c>
      <c r="H182" s="3">
        <f t="shared" si="1"/>
        <v>0.72999999999956344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13236.77</v>
      </c>
      <c r="D183" s="2">
        <f>'PR-RAS'!E187</f>
        <v>14130.36</v>
      </c>
      <c r="E183" s="2">
        <v>0</v>
      </c>
      <c r="F183" s="2">
        <v>0</v>
      </c>
      <c r="G183" s="3">
        <f t="shared" si="0"/>
        <v>7552.5431800000006</v>
      </c>
      <c r="H183" s="3">
        <f t="shared" si="1"/>
        <v>0.59000000000014552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119490.2</v>
      </c>
      <c r="D185" s="2">
        <f>'PR-RAS'!E189</f>
        <v>106456.09</v>
      </c>
      <c r="E185" s="2">
        <v>0</v>
      </c>
      <c r="F185" s="2">
        <v>0</v>
      </c>
      <c r="G185" s="3">
        <f t="shared" ref="G185:G189" si="6">(B185/1000)*(C185*1+D185*2)</f>
        <v>61162.037920000002</v>
      </c>
      <c r="H185" s="3">
        <f t="shared" ref="H185:H189" si="7">ABS(C185-ROUND(C185,0))+ABS(D185-ROUND(D185,0))</f>
        <v>0.28999999999359716</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119490.2</v>
      </c>
      <c r="D186" s="2">
        <f>'PR-RAS'!E190</f>
        <v>106456.09</v>
      </c>
      <c r="E186" s="2">
        <v>0</v>
      </c>
      <c r="F186" s="2">
        <v>0</v>
      </c>
      <c r="G186" s="3">
        <f t="shared" si="6"/>
        <v>61494.440300000002</v>
      </c>
      <c r="H186" s="3">
        <f t="shared" si="7"/>
        <v>0.28999999999359716</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4490.8900000000003</v>
      </c>
      <c r="D190" s="2">
        <f>'PR-RAS'!E194</f>
        <v>8438.74</v>
      </c>
      <c r="E190" s="2">
        <v>0</v>
      </c>
      <c r="F190" s="2">
        <v>0</v>
      </c>
      <c r="G190" s="3">
        <f t="shared" si="0"/>
        <v>4038.6219299999998</v>
      </c>
      <c r="H190" s="3">
        <f t="shared" si="1"/>
        <v>0.36999999999989086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2033.32</v>
      </c>
      <c r="D191" s="2">
        <f>'PR-RAS'!E195</f>
        <v>3440.46</v>
      </c>
      <c r="E191" s="2">
        <v>0</v>
      </c>
      <c r="F191" s="2">
        <v>0</v>
      </c>
      <c r="G191" s="3">
        <f t="shared" si="0"/>
        <v>1693.7056</v>
      </c>
      <c r="H191" s="3">
        <f t="shared" si="1"/>
        <v>0.77999999999997272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582.64</v>
      </c>
      <c r="D192" s="2">
        <f>'PR-RAS'!E196</f>
        <v>941.02</v>
      </c>
      <c r="E192" s="2">
        <v>0</v>
      </c>
      <c r="F192" s="2">
        <v>0</v>
      </c>
      <c r="G192" s="3">
        <f t="shared" si="0"/>
        <v>470.75387999999998</v>
      </c>
      <c r="H192" s="3">
        <f t="shared" si="1"/>
        <v>0.37999999999999545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208.67</v>
      </c>
      <c r="D193" s="2">
        <f>'PR-RAS'!E197</f>
        <v>356.68</v>
      </c>
      <c r="E193" s="2">
        <v>0</v>
      </c>
      <c r="F193" s="2">
        <v>0</v>
      </c>
      <c r="G193" s="3">
        <f t="shared" si="0"/>
        <v>177.02976000000001</v>
      </c>
      <c r="H193" s="3">
        <f t="shared" si="1"/>
        <v>0.65000000000000568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442.35</v>
      </c>
      <c r="D194" s="2">
        <f>'PR-RAS'!E198</f>
        <v>451.2</v>
      </c>
      <c r="E194" s="2">
        <v>0</v>
      </c>
      <c r="F194" s="2">
        <v>0</v>
      </c>
      <c r="G194" s="3">
        <f t="shared" si="0"/>
        <v>259.53674999999998</v>
      </c>
      <c r="H194" s="3">
        <f t="shared" si="1"/>
        <v>0.55000000000001137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1158.32</v>
      </c>
      <c r="D195" s="2">
        <f>'PR-RAS'!E199</f>
        <v>1674.18</v>
      </c>
      <c r="E195" s="2">
        <v>0</v>
      </c>
      <c r="F195" s="2">
        <v>0</v>
      </c>
      <c r="G195" s="3">
        <f t="shared" si="0"/>
        <v>874.29592000000014</v>
      </c>
      <c r="H195" s="3">
        <f t="shared" si="1"/>
        <v>0.5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65.59</v>
      </c>
      <c r="D197" s="2">
        <f>'PR-RAS'!E201</f>
        <v>1575.2</v>
      </c>
      <c r="E197" s="2">
        <v>0</v>
      </c>
      <c r="F197" s="2">
        <v>0</v>
      </c>
      <c r="G197" s="3">
        <f t="shared" si="0"/>
        <v>630.33404000000007</v>
      </c>
      <c r="H197" s="3">
        <f t="shared" si="1"/>
        <v>0.61000000000004206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323.74</v>
      </c>
      <c r="D198" s="2">
        <f>'PR-RAS'!E202</f>
        <v>182.63</v>
      </c>
      <c r="E198" s="2">
        <v>0</v>
      </c>
      <c r="F198" s="2">
        <v>0</v>
      </c>
      <c r="G198" s="3">
        <f t="shared" si="0"/>
        <v>135.733</v>
      </c>
      <c r="H198" s="3">
        <f t="shared" si="1"/>
        <v>0.62999999999999545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323.74</v>
      </c>
      <c r="D212" s="2">
        <f>'PR-RAS'!E216</f>
        <v>182.63</v>
      </c>
      <c r="E212" s="2">
        <v>0</v>
      </c>
      <c r="F212" s="2">
        <v>0</v>
      </c>
      <c r="G212" s="3">
        <f t="shared" si="0"/>
        <v>145.37899999999999</v>
      </c>
      <c r="H212" s="3">
        <f t="shared" si="1"/>
        <v>0.62999999999999545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321.77</v>
      </c>
      <c r="D213" s="2">
        <f>'PR-RAS'!E217</f>
        <v>182.63</v>
      </c>
      <c r="E213" s="2">
        <v>0</v>
      </c>
      <c r="F213" s="2">
        <v>0</v>
      </c>
      <c r="G213" s="3">
        <f t="shared" si="0"/>
        <v>145.65035999999998</v>
      </c>
      <c r="H213" s="3">
        <f t="shared" si="1"/>
        <v>0.60000000000002274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1.97</v>
      </c>
      <c r="D215" s="2">
        <f>'PR-RAS'!E219</f>
        <v>0</v>
      </c>
      <c r="E215" s="2">
        <v>0</v>
      </c>
      <c r="F215" s="2">
        <v>0</v>
      </c>
      <c r="G215" s="3">
        <f t="shared" si="0"/>
        <v>0.42158000000000001</v>
      </c>
      <c r="H215" s="3">
        <f t="shared" si="1"/>
        <v>3.0000000000000027E-2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753626.02</v>
      </c>
      <c r="D295" s="2">
        <f>'PR-RAS'!E299</f>
        <v>800464.15</v>
      </c>
      <c r="E295" s="2">
        <v>0</v>
      </c>
      <c r="F295" s="2">
        <v>0</v>
      </c>
      <c r="G295" s="3">
        <f t="shared" si="12"/>
        <v>692238.97008</v>
      </c>
      <c r="H295" s="3">
        <f t="shared" si="13"/>
        <v>0.17000000004190952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253661.68999999994</v>
      </c>
      <c r="D296" s="2">
        <f>'PR-RAS'!E300</f>
        <v>154374.47000000009</v>
      </c>
      <c r="E296" s="2">
        <v>0</v>
      </c>
      <c r="F296" s="2">
        <v>0</v>
      </c>
      <c r="G296" s="3">
        <f t="shared" si="12"/>
        <v>165911.13585000002</v>
      </c>
      <c r="H296" s="3">
        <f t="shared" si="13"/>
        <v>0.780000000144355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1900192.7</v>
      </c>
      <c r="D298" s="2">
        <f>'PR-RAS'!E302</f>
        <v>2054571.89</v>
      </c>
      <c r="E298" s="2">
        <v>0</v>
      </c>
      <c r="F298" s="2">
        <v>0</v>
      </c>
      <c r="G298" s="3">
        <f t="shared" si="12"/>
        <v>1784772.9345599997</v>
      </c>
      <c r="H298" s="3">
        <f t="shared" si="13"/>
        <v>0.41000000014901161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338046.03</v>
      </c>
      <c r="D300" s="2">
        <f>'PR-RAS'!E304</f>
        <v>267998.14</v>
      </c>
      <c r="E300" s="2">
        <v>0</v>
      </c>
      <c r="F300" s="2">
        <v>0</v>
      </c>
      <c r="G300" s="3">
        <f t="shared" si="12"/>
        <v>261338.65069000001</v>
      </c>
      <c r="H300" s="3">
        <f t="shared" si="13"/>
        <v>0.17000000004190952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123529.64</v>
      </c>
      <c r="D301" s="2">
        <f>'PR-RAS'!E305</f>
        <v>144323.25</v>
      </c>
      <c r="E301" s="2">
        <v>0</v>
      </c>
      <c r="F301" s="2">
        <v>0</v>
      </c>
      <c r="G301" s="3">
        <f t="shared" si="12"/>
        <v>123652.842</v>
      </c>
      <c r="H301" s="3">
        <f t="shared" si="13"/>
        <v>0.61000000000058208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178676.34</v>
      </c>
      <c r="D302" s="2">
        <f>'PR-RAS'!E306</f>
        <v>87392.27</v>
      </c>
      <c r="E302" s="2">
        <v>0</v>
      </c>
      <c r="F302" s="2">
        <v>0</v>
      </c>
      <c r="G302" s="3">
        <f t="shared" si="12"/>
        <v>106391.72487999999</v>
      </c>
      <c r="H302" s="3">
        <f t="shared" si="13"/>
        <v>0.61000000000058208</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2950.74</v>
      </c>
      <c r="D355" s="2">
        <f>'PR-RAS'!E360</f>
        <v>4039.07</v>
      </c>
      <c r="E355" s="2">
        <v>0</v>
      </c>
      <c r="F355" s="2">
        <v>0</v>
      </c>
      <c r="G355" s="3">
        <f t="shared" si="12"/>
        <v>3904.22352</v>
      </c>
      <c r="H355" s="3">
        <f t="shared" si="13"/>
        <v>0.33000000000038199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275.94</v>
      </c>
      <c r="E356" s="2">
        <v>0</v>
      </c>
      <c r="F356" s="2">
        <v>0</v>
      </c>
      <c r="G356" s="3">
        <f t="shared" si="12"/>
        <v>195.91739999999999</v>
      </c>
      <c r="H356" s="3">
        <f t="shared" si="13"/>
        <v>6.0000000000002274E-2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275.94</v>
      </c>
      <c r="E361" s="2">
        <v>0</v>
      </c>
      <c r="F361" s="2">
        <v>0</v>
      </c>
      <c r="G361" s="3">
        <f t="shared" si="12"/>
        <v>198.67679999999999</v>
      </c>
      <c r="H361" s="3">
        <f t="shared" si="13"/>
        <v>6.0000000000002274E-2</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275.94</v>
      </c>
      <c r="E364" s="2">
        <v>0</v>
      </c>
      <c r="F364" s="2">
        <v>0</v>
      </c>
      <c r="G364" s="3">
        <f t="shared" si="12"/>
        <v>200.33243999999999</v>
      </c>
      <c r="H364" s="3">
        <f t="shared" si="13"/>
        <v>6.0000000000002274E-2</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2950.74</v>
      </c>
      <c r="D368" s="2">
        <f>'PR-RAS'!E373</f>
        <v>3763.13</v>
      </c>
      <c r="E368" s="2">
        <v>0</v>
      </c>
      <c r="F368" s="2">
        <v>0</v>
      </c>
      <c r="G368" s="3">
        <f t="shared" si="12"/>
        <v>3845.0589999999997</v>
      </c>
      <c r="H368" s="3">
        <f t="shared" si="13"/>
        <v>0.39000000000032742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780</v>
      </c>
      <c r="D374" s="2">
        <f>'PR-RAS'!E379</f>
        <v>3763.13</v>
      </c>
      <c r="E374" s="2">
        <v>0</v>
      </c>
      <c r="F374" s="2">
        <v>0</v>
      </c>
      <c r="G374" s="3">
        <f t="shared" si="12"/>
        <v>3098.2349800000002</v>
      </c>
      <c r="H374" s="3">
        <f t="shared" si="13"/>
        <v>0.13000000000010914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3763.13</v>
      </c>
      <c r="E375" s="2">
        <v>0</v>
      </c>
      <c r="F375" s="2">
        <v>0</v>
      </c>
      <c r="G375" s="3">
        <f t="shared" si="12"/>
        <v>2814.8212400000002</v>
      </c>
      <c r="H375" s="3">
        <f t="shared" si="13"/>
        <v>0.13000000000010914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780</v>
      </c>
      <c r="D378" s="2">
        <f>'PR-RAS'!E383</f>
        <v>0</v>
      </c>
      <c r="E378" s="2">
        <v>0</v>
      </c>
      <c r="F378" s="2">
        <v>0</v>
      </c>
      <c r="G378" s="3">
        <f t="shared" si="12"/>
        <v>294.06</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2170.7399999999998</v>
      </c>
      <c r="D396" s="2">
        <f>'PR-RAS'!E401</f>
        <v>0</v>
      </c>
      <c r="E396" s="2">
        <v>0</v>
      </c>
      <c r="F396" s="2">
        <v>0</v>
      </c>
      <c r="G396" s="3">
        <f t="shared" si="12"/>
        <v>857.44229999999993</v>
      </c>
      <c r="H396" s="3">
        <f t="shared" si="13"/>
        <v>0.26000000000021828</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2170.7399999999998</v>
      </c>
      <c r="D398" s="2">
        <f>'PR-RAS'!E403</f>
        <v>0</v>
      </c>
      <c r="E398" s="2">
        <v>0</v>
      </c>
      <c r="F398" s="2">
        <v>0</v>
      </c>
      <c r="G398" s="3">
        <f t="shared" si="12"/>
        <v>861.78377999999998</v>
      </c>
      <c r="H398" s="3">
        <f t="shared" si="13"/>
        <v>0.26000000000021828</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2950.74</v>
      </c>
      <c r="D413" s="2">
        <f>'PR-RAS'!E418</f>
        <v>4039.07</v>
      </c>
      <c r="E413" s="2">
        <v>0</v>
      </c>
      <c r="F413" s="2">
        <v>0</v>
      </c>
      <c r="G413" s="3">
        <f t="shared" si="12"/>
        <v>4543.8985600000005</v>
      </c>
      <c r="H413" s="3">
        <f t="shared" si="13"/>
        <v>0.33000000000038199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192989</v>
      </c>
      <c r="D415" s="2">
        <f>'PR-RAS'!E420</f>
        <v>0</v>
      </c>
      <c r="E415" s="2">
        <v>0</v>
      </c>
      <c r="F415" s="2">
        <v>0</v>
      </c>
      <c r="G415" s="3">
        <f t="shared" si="12"/>
        <v>79897.445999999996</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1007287.71</v>
      </c>
      <c r="D417" s="2">
        <f>'PR-RAS'!E422</f>
        <v>954838.62000000011</v>
      </c>
      <c r="E417" s="2">
        <v>0</v>
      </c>
      <c r="F417" s="2">
        <v>0</v>
      </c>
      <c r="G417" s="3">
        <f t="shared" si="12"/>
        <v>1213457.4192000001</v>
      </c>
      <c r="H417" s="3">
        <f t="shared" si="13"/>
        <v>0.66999999992549419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756576.76</v>
      </c>
      <c r="D418" s="2">
        <f>'PR-RAS'!E423</f>
        <v>804503.22</v>
      </c>
      <c r="E418" s="2">
        <v>0</v>
      </c>
      <c r="F418" s="2">
        <v>0</v>
      </c>
      <c r="G418" s="3">
        <f t="shared" si="12"/>
        <v>986448.19440000004</v>
      </c>
      <c r="H418" s="3">
        <f t="shared" si="13"/>
        <v>0.4599999999627471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250710.94999999995</v>
      </c>
      <c r="D419" s="2">
        <f>'PR-RAS'!E424</f>
        <v>150335.40000000014</v>
      </c>
      <c r="E419" s="2">
        <v>0</v>
      </c>
      <c r="F419" s="2">
        <v>0</v>
      </c>
      <c r="G419" s="3">
        <f t="shared" si="12"/>
        <v>230477.57150000008</v>
      </c>
      <c r="H419" s="3">
        <f t="shared" si="13"/>
        <v>0.45000000018626451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1707203.7</v>
      </c>
      <c r="D421" s="2">
        <f>'PR-RAS'!E426</f>
        <v>2054571.89</v>
      </c>
      <c r="E421" s="2">
        <v>0</v>
      </c>
      <c r="F421" s="2">
        <v>0</v>
      </c>
      <c r="G421" s="3">
        <f t="shared" si="12"/>
        <v>2442865.9415999996</v>
      </c>
      <c r="H421" s="3">
        <f t="shared" si="13"/>
        <v>0.41000000014901161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338046.03</v>
      </c>
      <c r="D423" s="2">
        <f>'PR-RAS'!E428</f>
        <v>267998.14</v>
      </c>
      <c r="E423" s="2">
        <v>0</v>
      </c>
      <c r="F423" s="2">
        <v>0</v>
      </c>
      <c r="G423" s="3">
        <f t="shared" si="12"/>
        <v>368845.85482000001</v>
      </c>
      <c r="H423" s="3">
        <f t="shared" si="13"/>
        <v>0.17000000004190952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1007287.71</v>
      </c>
      <c r="D637" s="2">
        <f>'PR-RAS'!E643</f>
        <v>954838.62000000011</v>
      </c>
      <c r="E637" s="2">
        <v>0</v>
      </c>
      <c r="F637" s="2">
        <v>0</v>
      </c>
      <c r="G637" s="3">
        <f t="shared" si="14"/>
        <v>1855189.7082000002</v>
      </c>
      <c r="H637" s="3">
        <f t="shared" si="15"/>
        <v>0.66999999992549419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756576.76</v>
      </c>
      <c r="D638" s="2">
        <f>'PR-RAS'!E644</f>
        <v>804503.22</v>
      </c>
      <c r="E638" s="2">
        <v>0</v>
      </c>
      <c r="F638" s="2">
        <v>0</v>
      </c>
      <c r="G638" s="3">
        <f t="shared" si="14"/>
        <v>1506876.4984000002</v>
      </c>
      <c r="H638" s="3">
        <f t="shared" si="15"/>
        <v>0.4599999999627471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250710.94999999995</v>
      </c>
      <c r="D639" s="2">
        <f>'PR-RAS'!E645</f>
        <v>150335.40000000014</v>
      </c>
      <c r="E639" s="2">
        <v>0</v>
      </c>
      <c r="F639" s="2">
        <v>0</v>
      </c>
      <c r="G639" s="3">
        <f t="shared" si="14"/>
        <v>351781.55650000018</v>
      </c>
      <c r="H639" s="3">
        <f t="shared" si="15"/>
        <v>0.45000000018626451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1707203.7</v>
      </c>
      <c r="D641" s="2">
        <f>'PR-RAS'!E647</f>
        <v>2054571.89</v>
      </c>
      <c r="E641" s="2">
        <v>0</v>
      </c>
      <c r="F641" s="2">
        <v>0</v>
      </c>
      <c r="G641" s="3">
        <f t="shared" si="14"/>
        <v>3722462.3871999998</v>
      </c>
      <c r="H641" s="3">
        <f t="shared" si="15"/>
        <v>0.41000000014901161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1957914.65</v>
      </c>
      <c r="D643" s="2">
        <f>'PR-RAS'!E649</f>
        <v>2204907.29</v>
      </c>
      <c r="E643" s="2">
        <v>0</v>
      </c>
      <c r="F643" s="2">
        <v>0</v>
      </c>
      <c r="G643" s="3">
        <f t="shared" si="14"/>
        <v>4088082.1656600004</v>
      </c>
      <c r="H643" s="3">
        <f t="shared" si="15"/>
        <v>0.64000000013038516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81402.91</v>
      </c>
      <c r="D646" s="2">
        <f>'PR-RAS'!E653</f>
        <v>0</v>
      </c>
      <c r="E646" s="2">
        <v>0</v>
      </c>
      <c r="F646" s="2">
        <v>0</v>
      </c>
      <c r="G646" s="3">
        <f t="shared" si="14"/>
        <v>52504.876950000005</v>
      </c>
      <c r="H646" s="3">
        <f t="shared" si="15"/>
        <v>8.999999999650754E-2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1587.39</v>
      </c>
      <c r="D647" s="2">
        <f>'PR-RAS'!E654</f>
        <v>930752.14</v>
      </c>
      <c r="E647" s="2">
        <v>0</v>
      </c>
      <c r="F647" s="2">
        <v>0</v>
      </c>
      <c r="G647" s="3">
        <f t="shared" si="14"/>
        <v>1203557.2188200001</v>
      </c>
      <c r="H647" s="3">
        <f t="shared" si="15"/>
        <v>0.53000000001406988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82990.3</v>
      </c>
      <c r="D648" s="2">
        <f>'PR-RAS'!E655</f>
        <v>930687.14</v>
      </c>
      <c r="E648" s="2">
        <v>0</v>
      </c>
      <c r="F648" s="2">
        <v>0</v>
      </c>
      <c r="G648" s="3">
        <f t="shared" si="14"/>
        <v>1258003.88326</v>
      </c>
      <c r="H648" s="3">
        <f t="shared" si="15"/>
        <v>0.44000000001688022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65</v>
      </c>
      <c r="E649" s="2">
        <v>0</v>
      </c>
      <c r="F649" s="2">
        <v>0</v>
      </c>
      <c r="G649" s="3">
        <f t="shared" si="14"/>
        <v>84.240000000000009</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59</v>
      </c>
      <c r="D651" s="2">
        <f>'PR-RAS'!E658</f>
        <v>58</v>
      </c>
      <c r="E651" s="2">
        <v>0</v>
      </c>
      <c r="F651" s="2">
        <v>0</v>
      </c>
      <c r="G651" s="3">
        <f t="shared" si="14"/>
        <v>113.75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47</v>
      </c>
      <c r="D653" s="2">
        <f>'PR-RAS'!E660</f>
        <v>46</v>
      </c>
      <c r="E653" s="2">
        <v>0</v>
      </c>
      <c r="F653" s="2">
        <v>0</v>
      </c>
      <c r="G653" s="3">
        <f t="shared" si="14"/>
        <v>90.628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271527.46000000002</v>
      </c>
      <c r="D676" s="2">
        <f>'PR-RAS'!E683</f>
        <v>108589.24</v>
      </c>
      <c r="E676" s="2">
        <v>0</v>
      </c>
      <c r="F676" s="2">
        <v>0</v>
      </c>
      <c r="G676" s="3">
        <f t="shared" si="14"/>
        <v>329876.50950000004</v>
      </c>
      <c r="H676" s="3">
        <f t="shared" si="15"/>
        <v>0.70000000002619345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19643.66</v>
      </c>
      <c r="D695" s="2">
        <f>'PR-RAS'!E702</f>
        <v>20601.73</v>
      </c>
      <c r="E695" s="2">
        <v>0</v>
      </c>
      <c r="F695" s="2">
        <v>0</v>
      </c>
      <c r="G695" s="3">
        <f t="shared" si="14"/>
        <v>42227.901279999991</v>
      </c>
      <c r="H695" s="3">
        <f t="shared" si="15"/>
        <v>0.61000000000058208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42646.03</v>
      </c>
      <c r="E717" s="2">
        <v>0</v>
      </c>
      <c r="F717" s="2">
        <v>0</v>
      </c>
      <c r="G717" s="3">
        <f t="shared" si="14"/>
        <v>61069.114959999999</v>
      </c>
      <c r="H717" s="3">
        <f t="shared" si="15"/>
        <v>2.9999999998835847E-2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1400</v>
      </c>
      <c r="D725" s="2">
        <f>'PR-RAS'!E732</f>
        <v>6000</v>
      </c>
      <c r="E725" s="2">
        <v>0</v>
      </c>
      <c r="F725" s="2">
        <v>0</v>
      </c>
      <c r="G725" s="3">
        <f t="shared" si="14"/>
        <v>9701.6</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7790.56</v>
      </c>
      <c r="D727" s="2">
        <f>'PR-RAS'!E734</f>
        <v>7372.71</v>
      </c>
      <c r="E727" s="2">
        <v>0</v>
      </c>
      <c r="F727" s="2">
        <v>0</v>
      </c>
      <c r="G727" s="3">
        <f t="shared" si="14"/>
        <v>16361.12148</v>
      </c>
      <c r="H727" s="3">
        <f t="shared" si="15"/>
        <v>0.72999999999956344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2890.5</v>
      </c>
      <c r="D731" s="2">
        <f>'PR-RAS'!E738</f>
        <v>3560.49</v>
      </c>
      <c r="E731" s="2">
        <v>0</v>
      </c>
      <c r="F731" s="2">
        <v>0</v>
      </c>
      <c r="G731" s="3">
        <f t="shared" si="14"/>
        <v>7308.3803999999991</v>
      </c>
      <c r="H731" s="3">
        <f t="shared" si="15"/>
        <v>0.98999999999978172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2033.32</v>
      </c>
      <c r="D734" s="2">
        <f>'PR-RAS'!E741</f>
        <v>3440.46</v>
      </c>
      <c r="E734" s="2">
        <v>0</v>
      </c>
      <c r="F734" s="2">
        <v>0</v>
      </c>
      <c r="G734" s="3">
        <f t="shared" si="14"/>
        <v>6534.1379200000001</v>
      </c>
      <c r="H734" s="3">
        <f t="shared" si="15"/>
        <v>0.77999999999997272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152.86000000000001</v>
      </c>
      <c r="E735" s="2">
        <v>0</v>
      </c>
      <c r="F735" s="2">
        <v>0</v>
      </c>
      <c r="G735" s="3">
        <f t="shared" si="14"/>
        <v>224.39848000000001</v>
      </c>
      <c r="H735" s="3">
        <f t="shared" si="15"/>
        <v>0.13999999999998636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1260</v>
      </c>
      <c r="E737" s="2">
        <v>0</v>
      </c>
      <c r="F737" s="2">
        <v>0</v>
      </c>
      <c r="G737" s="3">
        <f t="shared" si="28"/>
        <v>1854.72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2018</v>
      </c>
      <c r="B1" s="406"/>
      <c r="C1" s="406"/>
    </row>
    <row r="2" spans="1:16" ht="33" customHeight="1" x14ac:dyDescent="0.2">
      <c r="A2" s="407" t="s">
        <v>2019</v>
      </c>
      <c r="B2" s="408"/>
      <c r="C2" s="405"/>
      <c r="D2" s="5"/>
      <c r="E2" s="5"/>
      <c r="F2" s="5"/>
      <c r="G2" s="5"/>
      <c r="H2" s="5"/>
      <c r="I2" s="5"/>
      <c r="J2" s="5"/>
      <c r="K2" s="5"/>
      <c r="L2" s="5"/>
      <c r="M2" s="5"/>
      <c r="N2" s="5"/>
      <c r="O2" s="5"/>
      <c r="P2" s="5"/>
    </row>
    <row r="3" spans="1:16" ht="18.75" customHeight="1" x14ac:dyDescent="0.2">
      <c r="A3" s="222" t="s">
        <v>2020</v>
      </c>
      <c r="B3" s="409" t="s">
        <v>2021</v>
      </c>
      <c r="C3" s="405"/>
      <c r="D3" s="5"/>
      <c r="E3" s="5"/>
      <c r="F3" s="5"/>
      <c r="G3" s="5"/>
      <c r="H3" s="5"/>
      <c r="I3" s="5"/>
      <c r="J3" s="5"/>
      <c r="K3" s="5"/>
      <c r="L3" s="5"/>
      <c r="M3" s="5"/>
      <c r="N3" s="5"/>
      <c r="O3" s="5"/>
      <c r="P3" s="5"/>
    </row>
    <row r="4" spans="1:16" ht="37.5" hidden="1" customHeight="1" x14ac:dyDescent="0.2">
      <c r="A4" s="223" t="s">
        <v>2022</v>
      </c>
      <c r="B4" s="404" t="s">
        <v>2023</v>
      </c>
      <c r="C4" s="405"/>
      <c r="D4" s="5"/>
      <c r="E4" s="5"/>
      <c r="F4" s="5"/>
      <c r="G4" s="5"/>
      <c r="H4" s="5"/>
      <c r="I4" s="5"/>
      <c r="J4" s="5"/>
      <c r="K4" s="5"/>
      <c r="L4" s="5"/>
      <c r="M4" s="5"/>
      <c r="N4" s="5"/>
      <c r="O4" s="5"/>
      <c r="P4" s="5"/>
    </row>
    <row r="5" spans="1:16" ht="48" hidden="1" customHeight="1" x14ac:dyDescent="0.2">
      <c r="A5" s="223" t="s">
        <v>2022</v>
      </c>
      <c r="B5" s="404" t="s">
        <v>2024</v>
      </c>
      <c r="C5" s="405"/>
      <c r="D5" s="5"/>
      <c r="E5" s="5"/>
      <c r="F5" s="5"/>
      <c r="G5" s="5"/>
      <c r="H5" s="5"/>
      <c r="I5" s="5"/>
      <c r="J5" s="5"/>
      <c r="K5" s="5"/>
      <c r="L5" s="5"/>
      <c r="M5" s="5"/>
      <c r="N5" s="5"/>
      <c r="O5" s="5"/>
      <c r="P5" s="5"/>
    </row>
    <row r="6" spans="1:16" ht="59.25" hidden="1" customHeight="1" x14ac:dyDescent="0.2">
      <c r="A6" s="223" t="s">
        <v>2022</v>
      </c>
      <c r="B6" s="404" t="s">
        <v>2025</v>
      </c>
      <c r="C6" s="405"/>
      <c r="D6" s="5"/>
      <c r="E6" s="5"/>
      <c r="F6" s="5"/>
      <c r="G6" s="5"/>
      <c r="H6" s="5"/>
      <c r="I6" s="5"/>
      <c r="J6" s="5"/>
      <c r="K6" s="5"/>
      <c r="L6" s="5"/>
      <c r="M6" s="5"/>
      <c r="N6" s="5"/>
      <c r="O6" s="5"/>
      <c r="P6" s="5"/>
    </row>
    <row r="7" spans="1:16" ht="48" hidden="1" customHeight="1" x14ac:dyDescent="0.2">
      <c r="A7" s="223" t="s">
        <v>2026</v>
      </c>
      <c r="B7" s="404" t="s">
        <v>2027</v>
      </c>
      <c r="C7" s="405"/>
      <c r="D7" s="5"/>
      <c r="E7" s="5"/>
      <c r="F7" s="5"/>
      <c r="G7" s="5"/>
      <c r="H7" s="5"/>
      <c r="I7" s="5"/>
      <c r="J7" s="5"/>
      <c r="K7" s="5"/>
      <c r="L7" s="5"/>
      <c r="M7" s="5"/>
      <c r="N7" s="5"/>
      <c r="O7" s="5"/>
      <c r="P7" s="5"/>
    </row>
    <row r="8" spans="1:16" ht="41.25" hidden="1" customHeight="1" x14ac:dyDescent="0.2">
      <c r="A8" s="223" t="s">
        <v>2028</v>
      </c>
      <c r="B8" s="404" t="s">
        <v>2029</v>
      </c>
      <c r="C8" s="405"/>
      <c r="D8" s="5"/>
      <c r="E8" s="5"/>
      <c r="F8" s="5"/>
      <c r="G8" s="5"/>
      <c r="H8" s="5"/>
      <c r="I8" s="5"/>
      <c r="J8" s="5"/>
      <c r="K8" s="5"/>
      <c r="L8" s="5"/>
      <c r="M8" s="5"/>
      <c r="N8" s="5"/>
      <c r="O8" s="5"/>
      <c r="P8" s="5"/>
    </row>
    <row r="9" spans="1:16" ht="59.25" hidden="1" customHeight="1" x14ac:dyDescent="0.2">
      <c r="A9" s="223" t="s">
        <v>2030</v>
      </c>
      <c r="B9" s="404" t="s">
        <v>2031</v>
      </c>
      <c r="C9" s="405"/>
      <c r="D9" s="5"/>
      <c r="E9" s="5"/>
      <c r="F9" s="5"/>
      <c r="G9" s="5"/>
      <c r="H9" s="5"/>
      <c r="I9" s="5"/>
      <c r="J9" s="5"/>
      <c r="K9" s="5"/>
      <c r="L9" s="5"/>
      <c r="M9" s="5"/>
      <c r="N9" s="5"/>
      <c r="O9" s="5"/>
      <c r="P9" s="5"/>
    </row>
    <row r="10" spans="1:16" ht="61.5" hidden="1" customHeight="1" x14ac:dyDescent="0.2">
      <c r="A10" s="223" t="s">
        <v>2030</v>
      </c>
      <c r="B10" s="404" t="s">
        <v>2032</v>
      </c>
      <c r="C10" s="405"/>
      <c r="D10" s="5"/>
      <c r="E10" s="5"/>
      <c r="F10" s="5"/>
      <c r="G10" s="5"/>
      <c r="H10" s="5"/>
      <c r="I10" s="5"/>
      <c r="J10" s="5"/>
      <c r="K10" s="5"/>
      <c r="L10" s="5"/>
      <c r="M10" s="5"/>
      <c r="N10" s="5"/>
      <c r="O10" s="5"/>
      <c r="P10" s="5"/>
    </row>
    <row r="11" spans="1:16" ht="43.5" hidden="1" customHeight="1" x14ac:dyDescent="0.2">
      <c r="A11" s="223" t="s">
        <v>2030</v>
      </c>
      <c r="B11" s="404" t="s">
        <v>2033</v>
      </c>
      <c r="C11" s="405"/>
      <c r="D11" s="5"/>
      <c r="E11" s="5"/>
      <c r="F11" s="5"/>
      <c r="G11" s="5"/>
      <c r="H11" s="5"/>
      <c r="I11" s="5"/>
      <c r="J11" s="5"/>
      <c r="K11" s="5"/>
      <c r="L11" s="5"/>
      <c r="M11" s="5"/>
      <c r="N11" s="5"/>
      <c r="O11" s="5"/>
      <c r="P11" s="5"/>
    </row>
    <row r="12" spans="1:16" ht="27.75" hidden="1" customHeight="1" x14ac:dyDescent="0.2">
      <c r="A12" s="223" t="s">
        <v>2034</v>
      </c>
      <c r="B12" s="404" t="s">
        <v>2035</v>
      </c>
      <c r="C12" s="405"/>
      <c r="D12" s="5"/>
      <c r="E12" s="5"/>
      <c r="F12" s="5"/>
      <c r="G12" s="5"/>
      <c r="H12" s="5"/>
      <c r="I12" s="5"/>
      <c r="J12" s="5"/>
      <c r="K12" s="5"/>
      <c r="L12" s="5"/>
      <c r="M12" s="5"/>
      <c r="N12" s="5"/>
      <c r="O12" s="5"/>
      <c r="P12" s="5"/>
    </row>
    <row r="13" spans="1:16" ht="27.75" hidden="1" customHeight="1" x14ac:dyDescent="0.2">
      <c r="A13" s="223" t="s">
        <v>2036</v>
      </c>
      <c r="B13" s="404" t="s">
        <v>2037</v>
      </c>
      <c r="C13" s="405"/>
      <c r="D13" s="5"/>
      <c r="E13" s="5"/>
      <c r="F13" s="5"/>
      <c r="G13" s="5"/>
      <c r="H13" s="5"/>
      <c r="I13" s="5"/>
      <c r="J13" s="5"/>
      <c r="K13" s="5"/>
      <c r="L13" s="5"/>
      <c r="M13" s="5"/>
      <c r="N13" s="5"/>
      <c r="O13" s="5"/>
      <c r="P13" s="5"/>
    </row>
    <row r="14" spans="1:16" ht="45.75" hidden="1" customHeight="1" x14ac:dyDescent="0.2">
      <c r="A14" s="223" t="s">
        <v>2038</v>
      </c>
      <c r="B14" s="404" t="s">
        <v>2039</v>
      </c>
      <c r="C14" s="405"/>
      <c r="D14" s="5"/>
      <c r="E14" s="5"/>
      <c r="F14" s="5"/>
      <c r="G14" s="5"/>
      <c r="H14" s="5"/>
      <c r="I14" s="5"/>
      <c r="J14" s="5"/>
      <c r="K14" s="5"/>
      <c r="L14" s="5"/>
      <c r="M14" s="5"/>
      <c r="N14" s="5"/>
      <c r="O14" s="5"/>
      <c r="P14" s="5"/>
    </row>
    <row r="15" spans="1:16" ht="45.75" hidden="1" customHeight="1" x14ac:dyDescent="0.2">
      <c r="A15" s="223" t="s">
        <v>2040</v>
      </c>
      <c r="B15" s="404" t="s">
        <v>2041</v>
      </c>
      <c r="C15" s="405"/>
      <c r="D15" s="5"/>
      <c r="E15" s="5"/>
      <c r="F15" s="5"/>
      <c r="G15" s="5"/>
      <c r="H15" s="5"/>
      <c r="I15" s="5"/>
      <c r="J15" s="5"/>
      <c r="K15" s="5"/>
      <c r="L15" s="5"/>
      <c r="M15" s="5"/>
      <c r="N15" s="5"/>
      <c r="O15" s="5"/>
      <c r="P15" s="5"/>
    </row>
    <row r="16" spans="1:16" ht="51" hidden="1" customHeight="1" x14ac:dyDescent="0.2">
      <c r="A16" s="223" t="s">
        <v>2042</v>
      </c>
      <c r="B16" s="404" t="s">
        <v>2043</v>
      </c>
      <c r="C16" s="405"/>
      <c r="D16" s="5"/>
      <c r="E16" s="5"/>
      <c r="F16" s="5"/>
      <c r="G16" s="5"/>
      <c r="H16" s="5"/>
      <c r="I16" s="5"/>
      <c r="J16" s="5"/>
      <c r="K16" s="5"/>
      <c r="L16" s="5"/>
      <c r="M16" s="5"/>
      <c r="N16" s="5"/>
      <c r="O16" s="5"/>
      <c r="P16" s="5"/>
    </row>
    <row r="17" spans="1:16" ht="27.75" hidden="1" customHeight="1" x14ac:dyDescent="0.2">
      <c r="A17" s="223" t="s">
        <v>2044</v>
      </c>
      <c r="B17" s="404" t="s">
        <v>2045</v>
      </c>
      <c r="C17" s="405"/>
      <c r="D17" s="5"/>
      <c r="E17" s="5"/>
      <c r="F17" s="5"/>
      <c r="G17" s="5"/>
      <c r="H17" s="5"/>
      <c r="I17" s="5"/>
      <c r="J17" s="5"/>
      <c r="K17" s="5"/>
      <c r="L17" s="5"/>
      <c r="M17" s="5"/>
      <c r="N17" s="5"/>
      <c r="O17" s="5"/>
      <c r="P17" s="5"/>
    </row>
    <row r="18" spans="1:16" ht="27.75" hidden="1" customHeight="1" x14ac:dyDescent="0.2">
      <c r="A18" s="223" t="s">
        <v>2046</v>
      </c>
      <c r="B18" s="404" t="s">
        <v>2047</v>
      </c>
      <c r="C18" s="405"/>
      <c r="D18" s="5"/>
      <c r="E18" s="5"/>
      <c r="F18" s="5"/>
      <c r="G18" s="5"/>
      <c r="H18" s="5"/>
      <c r="I18" s="5"/>
      <c r="J18" s="5"/>
      <c r="K18" s="5"/>
      <c r="L18" s="5"/>
      <c r="M18" s="5"/>
      <c r="N18" s="5"/>
      <c r="O18" s="5"/>
      <c r="P18" s="5"/>
    </row>
    <row r="19" spans="1:16" ht="45" hidden="1" customHeight="1" x14ac:dyDescent="0.2">
      <c r="A19" s="223" t="s">
        <v>2046</v>
      </c>
      <c r="B19" s="404" t="s">
        <v>2048</v>
      </c>
      <c r="C19" s="405"/>
      <c r="D19" s="5"/>
      <c r="E19" s="5"/>
      <c r="F19" s="5"/>
      <c r="G19" s="5"/>
      <c r="H19" s="5"/>
      <c r="I19" s="5"/>
      <c r="J19" s="5"/>
      <c r="K19" s="5"/>
      <c r="L19" s="5"/>
      <c r="M19" s="5"/>
      <c r="N19" s="5"/>
      <c r="O19" s="5"/>
      <c r="P19" s="5"/>
    </row>
    <row r="20" spans="1:16" ht="45" hidden="1" customHeight="1" x14ac:dyDescent="0.2">
      <c r="A20" s="223" t="s">
        <v>2049</v>
      </c>
      <c r="B20" s="404" t="s">
        <v>2050</v>
      </c>
      <c r="C20" s="405"/>
      <c r="D20" s="5"/>
      <c r="E20" s="5"/>
      <c r="F20" s="5"/>
      <c r="G20" s="5"/>
      <c r="H20" s="5"/>
      <c r="I20" s="5"/>
      <c r="J20" s="5"/>
      <c r="K20" s="5"/>
      <c r="L20" s="5"/>
      <c r="M20" s="5"/>
      <c r="N20" s="5"/>
      <c r="O20" s="5"/>
      <c r="P20" s="5"/>
    </row>
    <row r="21" spans="1:16" ht="30" hidden="1" customHeight="1" x14ac:dyDescent="0.2">
      <c r="A21" s="223" t="s">
        <v>2051</v>
      </c>
      <c r="B21" s="404" t="s">
        <v>2052</v>
      </c>
      <c r="C21" s="405"/>
      <c r="D21" s="5"/>
      <c r="E21" s="5"/>
      <c r="F21" s="5"/>
      <c r="G21" s="5"/>
      <c r="H21" s="5"/>
      <c r="I21" s="5"/>
      <c r="J21" s="5"/>
      <c r="K21" s="5"/>
      <c r="L21" s="5"/>
      <c r="M21" s="5"/>
      <c r="N21" s="5"/>
      <c r="O21" s="5"/>
      <c r="P21" s="5"/>
    </row>
    <row r="22" spans="1:16" ht="30" hidden="1" customHeight="1" x14ac:dyDescent="0.2">
      <c r="A22" s="223" t="s">
        <v>2053</v>
      </c>
      <c r="B22" s="404" t="s">
        <v>2054</v>
      </c>
      <c r="C22" s="405"/>
      <c r="D22" s="5"/>
      <c r="E22" s="5"/>
      <c r="F22" s="5"/>
      <c r="G22" s="5"/>
      <c r="H22" s="5"/>
      <c r="I22" s="5"/>
      <c r="J22" s="5"/>
      <c r="K22" s="5"/>
      <c r="L22" s="5"/>
      <c r="M22" s="5"/>
      <c r="N22" s="5"/>
      <c r="O22" s="5"/>
      <c r="P22" s="5"/>
    </row>
    <row r="23" spans="1:16" ht="30" hidden="1" customHeight="1" x14ac:dyDescent="0.2">
      <c r="A23" s="223" t="s">
        <v>2055</v>
      </c>
      <c r="B23" s="404" t="s">
        <v>2056</v>
      </c>
      <c r="C23" s="405"/>
      <c r="D23" s="5"/>
      <c r="E23" s="5"/>
      <c r="F23" s="5"/>
      <c r="G23" s="5"/>
      <c r="H23" s="5"/>
      <c r="I23" s="5"/>
      <c r="J23" s="5"/>
      <c r="K23" s="5"/>
      <c r="L23" s="5"/>
      <c r="M23" s="5"/>
      <c r="N23" s="5"/>
      <c r="O23" s="5"/>
      <c r="P23" s="5"/>
    </row>
    <row r="24" spans="1:16" ht="30" hidden="1" customHeight="1" x14ac:dyDescent="0.2">
      <c r="A24" s="223" t="s">
        <v>2057</v>
      </c>
      <c r="B24" s="404" t="s">
        <v>2058</v>
      </c>
      <c r="C24" s="405"/>
      <c r="D24" s="5"/>
      <c r="E24" s="5"/>
      <c r="F24" s="5"/>
      <c r="G24" s="5"/>
      <c r="H24" s="5"/>
      <c r="I24" s="5"/>
      <c r="J24" s="5"/>
      <c r="K24" s="5"/>
      <c r="L24" s="5"/>
      <c r="M24" s="5"/>
      <c r="N24" s="5"/>
      <c r="O24" s="5"/>
      <c r="P24" s="5"/>
    </row>
    <row r="25" spans="1:16" ht="30" hidden="1" customHeight="1" x14ac:dyDescent="0.2">
      <c r="A25" s="223" t="s">
        <v>2059</v>
      </c>
      <c r="B25" s="404" t="s">
        <v>2060</v>
      </c>
      <c r="C25" s="405"/>
      <c r="D25" s="5"/>
      <c r="E25" s="5"/>
      <c r="F25" s="5"/>
      <c r="G25" s="5"/>
      <c r="H25" s="5"/>
      <c r="I25" s="5"/>
      <c r="J25" s="5"/>
      <c r="K25" s="5"/>
      <c r="L25" s="5"/>
      <c r="M25" s="5"/>
      <c r="N25" s="5"/>
      <c r="O25" s="5"/>
      <c r="P25" s="5"/>
    </row>
    <row r="26" spans="1:16" ht="30" hidden="1" customHeight="1" x14ac:dyDescent="0.2">
      <c r="A26" s="223" t="s">
        <v>2061</v>
      </c>
      <c r="B26" s="404" t="s">
        <v>2062</v>
      </c>
      <c r="C26" s="405"/>
      <c r="D26" s="5"/>
      <c r="E26" s="5"/>
      <c r="F26" s="5"/>
      <c r="G26" s="5"/>
      <c r="H26" s="5"/>
      <c r="I26" s="5"/>
      <c r="J26" s="5"/>
      <c r="K26" s="5"/>
      <c r="L26" s="5"/>
      <c r="M26" s="5"/>
      <c r="N26" s="5"/>
      <c r="O26" s="5"/>
      <c r="P26" s="5"/>
    </row>
    <row r="27" spans="1:16" ht="70.5" hidden="1" customHeight="1" x14ac:dyDescent="0.2">
      <c r="A27" s="223" t="s">
        <v>2063</v>
      </c>
      <c r="B27" s="404" t="s">
        <v>2064</v>
      </c>
      <c r="C27" s="405"/>
      <c r="D27" s="5"/>
      <c r="E27" s="5"/>
      <c r="F27" s="5"/>
      <c r="G27" s="5"/>
      <c r="H27" s="5"/>
      <c r="I27" s="5"/>
      <c r="J27" s="5"/>
      <c r="K27" s="5"/>
      <c r="L27" s="5"/>
      <c r="M27" s="5"/>
      <c r="N27" s="5"/>
      <c r="O27" s="5"/>
      <c r="P27" s="5"/>
    </row>
    <row r="28" spans="1:16" ht="48" hidden="1" customHeight="1" x14ac:dyDescent="0.2">
      <c r="A28" s="223" t="s">
        <v>2065</v>
      </c>
      <c r="B28" s="404" t="s">
        <v>2066</v>
      </c>
      <c r="C28" s="405"/>
      <c r="D28" s="5"/>
      <c r="E28" s="5"/>
      <c r="F28" s="5"/>
      <c r="G28" s="5"/>
      <c r="H28" s="5"/>
      <c r="I28" s="5"/>
      <c r="J28" s="5"/>
      <c r="K28" s="5"/>
      <c r="L28" s="5"/>
      <c r="M28" s="5"/>
      <c r="N28" s="5"/>
      <c r="O28" s="5"/>
      <c r="P28" s="5"/>
    </row>
    <row r="29" spans="1:16" ht="100.5" hidden="1" customHeight="1" x14ac:dyDescent="0.2">
      <c r="A29" s="223" t="s">
        <v>2067</v>
      </c>
      <c r="B29" s="404" t="s">
        <v>2068</v>
      </c>
      <c r="C29" s="405"/>
      <c r="D29" s="5"/>
      <c r="E29" s="5"/>
      <c r="F29" s="5"/>
      <c r="G29" s="5"/>
      <c r="H29" s="5"/>
      <c r="I29" s="5"/>
      <c r="J29" s="5"/>
      <c r="K29" s="5"/>
      <c r="L29" s="5"/>
      <c r="M29" s="5"/>
      <c r="N29" s="5"/>
      <c r="O29" s="5"/>
      <c r="P29" s="5"/>
    </row>
    <row r="30" spans="1:16" ht="45" hidden="1" customHeight="1" x14ac:dyDescent="0.2">
      <c r="A30" s="223" t="s">
        <v>2069</v>
      </c>
      <c r="B30" s="404" t="s">
        <v>2070</v>
      </c>
      <c r="C30" s="405"/>
      <c r="D30" s="5"/>
      <c r="E30" s="5"/>
      <c r="F30" s="5"/>
      <c r="G30" s="5"/>
      <c r="H30" s="5"/>
      <c r="I30" s="5"/>
      <c r="J30" s="5"/>
      <c r="K30" s="5"/>
      <c r="L30" s="5"/>
      <c r="M30" s="5"/>
      <c r="N30" s="5"/>
      <c r="O30" s="5"/>
      <c r="P30" s="5"/>
    </row>
    <row r="31" spans="1:16" ht="45" hidden="1" customHeight="1" x14ac:dyDescent="0.2">
      <c r="A31" s="223" t="s">
        <v>2071</v>
      </c>
      <c r="B31" s="404" t="s">
        <v>2072</v>
      </c>
      <c r="C31" s="405"/>
      <c r="D31" s="5"/>
      <c r="E31" s="5"/>
      <c r="F31" s="5"/>
      <c r="G31" s="5"/>
      <c r="H31" s="5"/>
      <c r="I31" s="5"/>
      <c r="J31" s="5"/>
      <c r="K31" s="5"/>
      <c r="L31" s="5"/>
      <c r="M31" s="5"/>
      <c r="N31" s="5"/>
      <c r="O31" s="5"/>
      <c r="P31" s="5"/>
    </row>
    <row r="32" spans="1:16" ht="45" hidden="1" customHeight="1" x14ac:dyDescent="0.2">
      <c r="A32" s="223" t="s">
        <v>2073</v>
      </c>
      <c r="B32" s="404" t="s">
        <v>2074</v>
      </c>
      <c r="C32" s="405"/>
      <c r="D32" s="5"/>
      <c r="E32" s="5"/>
      <c r="F32" s="5"/>
      <c r="G32" s="5"/>
      <c r="H32" s="5"/>
      <c r="I32" s="5"/>
      <c r="J32" s="5"/>
      <c r="K32" s="5"/>
      <c r="L32" s="5"/>
      <c r="M32" s="5"/>
      <c r="N32" s="5"/>
      <c r="O32" s="5"/>
      <c r="P32" s="5"/>
    </row>
    <row r="33" spans="1:16" ht="72" hidden="1" customHeight="1" x14ac:dyDescent="0.2">
      <c r="A33" s="223" t="s">
        <v>2075</v>
      </c>
      <c r="B33" s="404" t="s">
        <v>2076</v>
      </c>
      <c r="C33" s="405"/>
      <c r="D33" s="5"/>
      <c r="E33" s="5"/>
      <c r="F33" s="5"/>
      <c r="G33" s="5"/>
      <c r="H33" s="5"/>
      <c r="I33" s="5"/>
      <c r="J33" s="5"/>
      <c r="K33" s="5"/>
      <c r="L33" s="5"/>
      <c r="M33" s="5"/>
      <c r="N33" s="5"/>
      <c r="O33" s="5"/>
      <c r="P33" s="5"/>
    </row>
    <row r="34" spans="1:16" ht="79.5" hidden="1" customHeight="1" x14ac:dyDescent="0.2">
      <c r="A34" s="223" t="s">
        <v>2077</v>
      </c>
      <c r="B34" s="404" t="s">
        <v>2078</v>
      </c>
      <c r="C34" s="405"/>
      <c r="D34" s="5"/>
      <c r="E34" s="5"/>
      <c r="F34" s="5"/>
      <c r="G34" s="5"/>
      <c r="H34" s="5"/>
      <c r="I34" s="5"/>
      <c r="J34" s="5"/>
      <c r="K34" s="5"/>
      <c r="L34" s="5"/>
      <c r="M34" s="5"/>
      <c r="N34" s="5"/>
      <c r="O34" s="5"/>
      <c r="P34" s="5"/>
    </row>
    <row r="35" spans="1:16" ht="70.5" hidden="1" customHeight="1" x14ac:dyDescent="0.2">
      <c r="A35" s="223" t="s">
        <v>2079</v>
      </c>
      <c r="B35" s="404" t="s">
        <v>2080</v>
      </c>
      <c r="C35" s="405"/>
      <c r="D35" s="5"/>
      <c r="E35" s="5"/>
      <c r="F35" s="5"/>
      <c r="G35" s="5"/>
      <c r="H35" s="5"/>
      <c r="I35" s="5"/>
      <c r="J35" s="5"/>
      <c r="K35" s="5"/>
      <c r="L35" s="5"/>
      <c r="M35" s="5"/>
      <c r="N35" s="5"/>
      <c r="O35" s="5"/>
      <c r="P35" s="5"/>
    </row>
    <row r="36" spans="1:16" ht="45.75" hidden="1" customHeight="1" x14ac:dyDescent="0.2">
      <c r="A36" s="223" t="s">
        <v>2081</v>
      </c>
      <c r="B36" s="404" t="s">
        <v>2082</v>
      </c>
      <c r="C36" s="405"/>
      <c r="D36" s="5"/>
      <c r="E36" s="5"/>
      <c r="F36" s="5"/>
      <c r="G36" s="5"/>
      <c r="H36" s="5"/>
      <c r="I36" s="5"/>
      <c r="J36" s="5"/>
      <c r="K36" s="5"/>
      <c r="L36" s="5"/>
      <c r="M36" s="5"/>
      <c r="N36" s="5"/>
      <c r="O36" s="5"/>
      <c r="P36" s="5"/>
    </row>
    <row r="37" spans="1:16" ht="54.75" hidden="1" customHeight="1" x14ac:dyDescent="0.2">
      <c r="A37" s="223" t="s">
        <v>2083</v>
      </c>
      <c r="B37" s="404" t="s">
        <v>2084</v>
      </c>
      <c r="C37" s="405"/>
      <c r="D37" s="5"/>
      <c r="E37" s="5"/>
      <c r="F37" s="5"/>
      <c r="G37" s="5"/>
      <c r="H37" s="5"/>
      <c r="I37" s="5"/>
      <c r="J37" s="5"/>
      <c r="K37" s="5"/>
      <c r="L37" s="5"/>
      <c r="M37" s="5"/>
      <c r="N37" s="5"/>
      <c r="O37" s="5"/>
      <c r="P37" s="5"/>
    </row>
    <row r="38" spans="1:16" ht="37.5" hidden="1" customHeight="1" x14ac:dyDescent="0.2">
      <c r="A38" s="223" t="s">
        <v>2085</v>
      </c>
      <c r="B38" s="404" t="s">
        <v>2086</v>
      </c>
      <c r="C38" s="405"/>
      <c r="D38" s="5"/>
      <c r="E38" s="5"/>
      <c r="F38" s="5"/>
      <c r="G38" s="5"/>
      <c r="H38" s="5"/>
      <c r="I38" s="5"/>
      <c r="J38" s="5"/>
      <c r="K38" s="5"/>
      <c r="L38" s="5"/>
      <c r="M38" s="5"/>
      <c r="N38" s="5"/>
      <c r="O38" s="5"/>
      <c r="P38" s="5"/>
    </row>
    <row r="39" spans="1:16" ht="61.5" hidden="1" customHeight="1" x14ac:dyDescent="0.2">
      <c r="A39" s="223" t="s">
        <v>2087</v>
      </c>
      <c r="B39" s="404" t="s">
        <v>2088</v>
      </c>
      <c r="C39" s="405"/>
      <c r="D39" s="5"/>
      <c r="E39" s="5"/>
      <c r="F39" s="5"/>
      <c r="G39" s="5"/>
      <c r="H39" s="5"/>
      <c r="I39" s="5"/>
      <c r="J39" s="5"/>
      <c r="K39" s="5"/>
      <c r="L39" s="5"/>
      <c r="M39" s="5"/>
      <c r="N39" s="5"/>
      <c r="O39" s="5"/>
      <c r="P39" s="5"/>
    </row>
    <row r="40" spans="1:16" ht="53.25" hidden="1" customHeight="1" x14ac:dyDescent="0.2">
      <c r="A40" s="223" t="s">
        <v>2089</v>
      </c>
      <c r="B40" s="404" t="s">
        <v>2090</v>
      </c>
      <c r="C40" s="405"/>
      <c r="D40" s="5"/>
      <c r="E40" s="5"/>
      <c r="F40" s="5"/>
      <c r="G40" s="5"/>
      <c r="H40" s="5"/>
      <c r="I40" s="5"/>
      <c r="J40" s="5"/>
      <c r="K40" s="5"/>
      <c r="L40" s="5"/>
      <c r="M40" s="5"/>
      <c r="N40" s="5"/>
      <c r="O40" s="5"/>
      <c r="P40" s="5"/>
    </row>
    <row r="41" spans="1:16" ht="73.5" hidden="1" customHeight="1" x14ac:dyDescent="0.2">
      <c r="A41" s="223" t="s">
        <v>2091</v>
      </c>
      <c r="B41" s="404" t="s">
        <v>2092</v>
      </c>
      <c r="C41" s="405"/>
      <c r="D41" s="5"/>
      <c r="E41" s="5"/>
      <c r="F41" s="5"/>
      <c r="G41" s="5"/>
      <c r="H41" s="5"/>
      <c r="I41" s="5"/>
      <c r="J41" s="5"/>
      <c r="K41" s="5"/>
      <c r="L41" s="5"/>
      <c r="M41" s="5"/>
      <c r="N41" s="5"/>
      <c r="O41" s="5"/>
      <c r="P41" s="5"/>
    </row>
    <row r="42" spans="1:16" ht="57.75" hidden="1" customHeight="1" x14ac:dyDescent="0.2">
      <c r="A42" s="223" t="s">
        <v>2093</v>
      </c>
      <c r="B42" s="404" t="s">
        <v>2094</v>
      </c>
      <c r="C42" s="405"/>
      <c r="D42" s="5"/>
      <c r="E42" s="5"/>
      <c r="F42" s="5"/>
      <c r="G42" s="5"/>
      <c r="H42" s="5"/>
      <c r="I42" s="5"/>
      <c r="J42" s="5"/>
      <c r="K42" s="5"/>
      <c r="L42" s="5"/>
      <c r="M42" s="5"/>
      <c r="N42" s="5"/>
      <c r="O42" s="5"/>
      <c r="P42" s="5"/>
    </row>
    <row r="43" spans="1:16" ht="84" hidden="1" customHeight="1" x14ac:dyDescent="0.2">
      <c r="A43" s="223" t="s">
        <v>2095</v>
      </c>
      <c r="B43" s="404" t="s">
        <v>2096</v>
      </c>
      <c r="C43" s="405"/>
      <c r="D43" s="5"/>
      <c r="E43" s="5"/>
      <c r="F43" s="5"/>
      <c r="G43" s="5"/>
      <c r="H43" s="5"/>
      <c r="I43" s="5"/>
      <c r="J43" s="5"/>
      <c r="K43" s="5"/>
      <c r="L43" s="5"/>
      <c r="M43" s="5"/>
      <c r="N43" s="5"/>
      <c r="O43" s="5"/>
      <c r="P43" s="5"/>
    </row>
    <row r="44" spans="1:16" ht="48" hidden="1" customHeight="1" x14ac:dyDescent="0.2">
      <c r="A44" s="223" t="s">
        <v>2097</v>
      </c>
      <c r="B44" s="404" t="s">
        <v>2098</v>
      </c>
      <c r="C44" s="405"/>
      <c r="D44" s="5"/>
      <c r="E44" s="5"/>
      <c r="F44" s="5"/>
      <c r="G44" s="5"/>
      <c r="H44" s="5"/>
      <c r="I44" s="5"/>
      <c r="J44" s="5"/>
      <c r="K44" s="5"/>
      <c r="L44" s="5"/>
      <c r="M44" s="5"/>
      <c r="N44" s="5"/>
      <c r="O44" s="5"/>
      <c r="P44" s="5"/>
    </row>
    <row r="45" spans="1:16" ht="57" hidden="1" customHeight="1" x14ac:dyDescent="0.2">
      <c r="A45" s="223" t="s">
        <v>2099</v>
      </c>
      <c r="B45" s="404" t="s">
        <v>2100</v>
      </c>
      <c r="C45" s="405"/>
      <c r="D45" s="5"/>
      <c r="E45" s="5"/>
      <c r="F45" s="5"/>
      <c r="G45" s="5"/>
      <c r="H45" s="5"/>
      <c r="I45" s="5"/>
      <c r="J45" s="5"/>
      <c r="K45" s="5"/>
      <c r="L45" s="5"/>
      <c r="M45" s="5"/>
      <c r="N45" s="5"/>
      <c r="O45" s="5"/>
      <c r="P45" s="5"/>
    </row>
    <row r="46" spans="1:16" ht="73.5" hidden="1" customHeight="1" x14ac:dyDescent="0.2">
      <c r="A46" s="223" t="s">
        <v>2101</v>
      </c>
      <c r="B46" s="415" t="s">
        <v>2102</v>
      </c>
      <c r="C46" s="405"/>
      <c r="D46" s="5"/>
      <c r="E46" s="5"/>
      <c r="F46" s="5"/>
      <c r="G46" s="5"/>
      <c r="H46" s="5"/>
      <c r="I46" s="5"/>
      <c r="J46" s="5"/>
      <c r="K46" s="5"/>
      <c r="L46" s="5"/>
      <c r="M46" s="5"/>
      <c r="N46" s="5"/>
      <c r="O46" s="5"/>
      <c r="P46" s="5"/>
    </row>
    <row r="47" spans="1:16" ht="66" hidden="1" customHeight="1" x14ac:dyDescent="0.2">
      <c r="A47" s="39" t="s">
        <v>2103</v>
      </c>
      <c r="B47" s="416" t="s">
        <v>2104</v>
      </c>
      <c r="C47" s="416"/>
      <c r="D47" s="5"/>
      <c r="E47" s="5"/>
      <c r="F47" s="5"/>
      <c r="G47" s="5"/>
      <c r="H47" s="5"/>
      <c r="I47" s="5"/>
      <c r="J47" s="5"/>
      <c r="K47" s="5"/>
      <c r="L47" s="5"/>
      <c r="M47" s="5"/>
      <c r="N47" s="5"/>
      <c r="O47" s="5"/>
      <c r="P47" s="5"/>
    </row>
    <row r="48" spans="1:16" ht="123.75" customHeight="1" x14ac:dyDescent="0.2">
      <c r="A48" s="202" t="s">
        <v>2105</v>
      </c>
      <c r="B48" s="414" t="s">
        <v>2106</v>
      </c>
      <c r="C48" s="413"/>
      <c r="D48" s="5"/>
      <c r="E48" s="5"/>
      <c r="F48" s="5"/>
      <c r="G48" s="5"/>
      <c r="H48" s="5"/>
      <c r="I48" s="5"/>
      <c r="J48" s="5"/>
      <c r="K48" s="5"/>
      <c r="L48" s="5"/>
      <c r="M48" s="5"/>
      <c r="N48" s="5"/>
      <c r="O48" s="5"/>
      <c r="P48" s="5"/>
    </row>
    <row r="49" spans="1:16" ht="34.5" customHeight="1" x14ac:dyDescent="0.2">
      <c r="A49" s="202" t="s">
        <v>2107</v>
      </c>
      <c r="B49" s="412" t="s">
        <v>2108</v>
      </c>
      <c r="C49" s="413"/>
      <c r="D49" s="5"/>
      <c r="E49" s="5"/>
      <c r="F49" s="5"/>
      <c r="G49" s="5"/>
      <c r="H49" s="5"/>
      <c r="I49" s="5"/>
      <c r="J49" s="5"/>
      <c r="K49" s="5"/>
      <c r="L49" s="5"/>
      <c r="M49" s="5"/>
      <c r="N49" s="5"/>
      <c r="O49" s="5"/>
      <c r="P49" s="5"/>
    </row>
    <row r="50" spans="1:16" ht="34.5" customHeight="1" x14ac:dyDescent="0.2">
      <c r="A50" s="202" t="s">
        <v>2109</v>
      </c>
      <c r="B50" s="412" t="s">
        <v>2110</v>
      </c>
      <c r="C50" s="413"/>
      <c r="D50" s="5"/>
      <c r="E50" s="5"/>
      <c r="F50" s="5"/>
      <c r="G50" s="5"/>
      <c r="H50" s="5"/>
      <c r="I50" s="5"/>
      <c r="J50" s="5"/>
      <c r="K50" s="5"/>
      <c r="L50" s="5"/>
      <c r="M50" s="5"/>
      <c r="N50" s="5"/>
      <c r="O50" s="5"/>
      <c r="P50" s="5"/>
    </row>
    <row r="51" spans="1:16" ht="31.5" customHeight="1" x14ac:dyDescent="0.2">
      <c r="A51" s="224" t="s">
        <v>2111</v>
      </c>
      <c r="B51" s="404" t="s">
        <v>2112</v>
      </c>
      <c r="C51" s="405"/>
      <c r="D51" s="5"/>
      <c r="E51" s="5"/>
      <c r="F51" s="5"/>
      <c r="G51" s="5"/>
      <c r="H51" s="5"/>
      <c r="I51" s="5"/>
      <c r="J51" s="5"/>
      <c r="K51" s="5"/>
      <c r="L51" s="5"/>
      <c r="M51" s="5"/>
      <c r="N51" s="5"/>
      <c r="O51" s="5"/>
      <c r="P51" s="5"/>
    </row>
    <row r="52" spans="1:16" ht="31.5" customHeight="1" x14ac:dyDescent="0.2">
      <c r="A52" s="224" t="s">
        <v>2113</v>
      </c>
      <c r="B52" s="404" t="s">
        <v>2114</v>
      </c>
      <c r="C52" s="405"/>
      <c r="D52" s="5"/>
      <c r="E52" s="5"/>
      <c r="F52" s="5"/>
      <c r="G52" s="5"/>
      <c r="H52" s="5"/>
      <c r="I52" s="5"/>
      <c r="J52" s="5"/>
      <c r="K52" s="5"/>
      <c r="L52" s="5"/>
      <c r="M52" s="5"/>
      <c r="N52" s="5"/>
      <c r="O52" s="5"/>
      <c r="P52" s="5"/>
    </row>
    <row r="53" spans="1:16" ht="31.5" customHeight="1" x14ac:dyDescent="0.2">
      <c r="A53" s="224" t="s">
        <v>2115</v>
      </c>
      <c r="B53" s="417" t="s">
        <v>2116</v>
      </c>
      <c r="C53" s="418"/>
      <c r="D53" s="5"/>
      <c r="E53" s="5"/>
      <c r="F53" s="5"/>
      <c r="G53" s="5"/>
      <c r="H53" s="5"/>
      <c r="I53" s="5"/>
      <c r="J53" s="5"/>
      <c r="K53" s="5"/>
      <c r="L53" s="5"/>
      <c r="M53" s="5"/>
      <c r="N53" s="5"/>
      <c r="O53" s="5"/>
      <c r="P53" s="5"/>
    </row>
    <row r="54" spans="1:16" ht="31.5" customHeight="1" x14ac:dyDescent="0.2">
      <c r="A54" s="224" t="s">
        <v>2117</v>
      </c>
      <c r="B54" s="417" t="s">
        <v>2118</v>
      </c>
      <c r="C54" s="418"/>
      <c r="D54" s="5"/>
      <c r="E54" s="5"/>
      <c r="F54" s="5"/>
      <c r="G54" s="5"/>
      <c r="H54" s="5"/>
      <c r="I54" s="5"/>
      <c r="J54" s="5"/>
      <c r="K54" s="5"/>
      <c r="L54" s="5"/>
      <c r="M54" s="5"/>
      <c r="N54" s="5"/>
      <c r="O54" s="5"/>
      <c r="P54" s="5"/>
    </row>
    <row r="55" spans="1:16" ht="54.6" customHeight="1" x14ac:dyDescent="0.2">
      <c r="A55" s="224" t="s">
        <v>2119</v>
      </c>
      <c r="B55" s="417" t="s">
        <v>2120</v>
      </c>
      <c r="C55" s="418"/>
      <c r="D55" s="5"/>
      <c r="E55" s="5"/>
      <c r="F55" s="5"/>
      <c r="G55" s="5"/>
      <c r="H55" s="5"/>
      <c r="I55" s="5"/>
      <c r="J55" s="5"/>
      <c r="K55" s="5"/>
      <c r="L55" s="5"/>
      <c r="M55" s="5"/>
      <c r="N55" s="5"/>
      <c r="O55" s="5"/>
      <c r="P55" s="5"/>
    </row>
    <row r="56" spans="1:16" ht="54.6" customHeight="1" x14ac:dyDescent="0.2">
      <c r="A56" s="224" t="s">
        <v>2121</v>
      </c>
      <c r="B56" s="417" t="s">
        <v>2122</v>
      </c>
      <c r="C56" s="418"/>
      <c r="D56" s="5"/>
      <c r="E56" s="5"/>
      <c r="F56" s="5"/>
      <c r="G56" s="5"/>
      <c r="H56" s="5"/>
      <c r="I56" s="5"/>
      <c r="J56" s="5"/>
      <c r="K56" s="5"/>
      <c r="L56" s="5"/>
      <c r="M56" s="5"/>
      <c r="N56" s="5"/>
      <c r="O56" s="5"/>
      <c r="P56" s="5"/>
    </row>
    <row r="57" spans="1:16" ht="54" customHeight="1" x14ac:dyDescent="0.2">
      <c r="A57" s="224" t="s">
        <v>2123</v>
      </c>
      <c r="B57" s="417" t="s">
        <v>2124</v>
      </c>
      <c r="C57" s="418"/>
      <c r="D57" s="5"/>
      <c r="E57" s="5"/>
      <c r="F57" s="5"/>
      <c r="G57" s="5"/>
      <c r="H57" s="5"/>
      <c r="I57" s="5"/>
      <c r="J57" s="5"/>
      <c r="K57" s="5"/>
      <c r="L57" s="5"/>
      <c r="M57" s="5"/>
      <c r="N57" s="5"/>
      <c r="O57" s="5"/>
      <c r="P57" s="5"/>
    </row>
    <row r="58" spans="1:16" ht="31.15" customHeight="1" x14ac:dyDescent="0.2">
      <c r="A58" s="270" t="s">
        <v>2125</v>
      </c>
      <c r="B58" s="410" t="s">
        <v>2126</v>
      </c>
      <c r="C58" s="411"/>
      <c r="D58" s="5"/>
      <c r="E58" s="5"/>
      <c r="F58" s="5"/>
      <c r="G58" s="5"/>
      <c r="H58" s="5"/>
      <c r="I58" s="5"/>
      <c r="J58" s="5"/>
      <c r="K58" s="5"/>
      <c r="L58" s="5"/>
      <c r="M58" s="5"/>
      <c r="N58" s="5"/>
      <c r="O58" s="5"/>
      <c r="P58" s="5"/>
    </row>
    <row r="59" spans="1:16" ht="46.5" customHeight="1" x14ac:dyDescent="0.2">
      <c r="A59" s="302" t="s">
        <v>2127</v>
      </c>
      <c r="B59" s="402" t="s">
        <v>2128</v>
      </c>
      <c r="C59" s="403"/>
      <c r="D59" s="298"/>
      <c r="E59" s="5"/>
      <c r="F59" s="5"/>
      <c r="G59" s="5"/>
      <c r="H59" s="5"/>
      <c r="I59" s="5"/>
      <c r="J59" s="5"/>
      <c r="K59" s="5"/>
      <c r="L59" s="5"/>
      <c r="M59" s="5"/>
      <c r="N59" s="5"/>
      <c r="O59" s="5"/>
      <c r="P59" s="5"/>
    </row>
    <row r="60" spans="1:16" ht="39" customHeight="1" x14ac:dyDescent="0.2">
      <c r="A60" s="329" t="s">
        <v>2129</v>
      </c>
      <c r="B60" s="402" t="s">
        <v>2130</v>
      </c>
      <c r="C60" s="403"/>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1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41" t="s">
        <v>1979</v>
      </c>
      <c r="B2" s="342"/>
      <c r="C2" s="342"/>
      <c r="D2" s="342"/>
      <c r="E2" s="342"/>
      <c r="F2" s="342"/>
      <c r="G2" s="342"/>
      <c r="H2" s="342"/>
      <c r="I2" s="34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43" t="s">
        <v>1981</v>
      </c>
      <c r="B4" s="344"/>
      <c r="C4" s="344"/>
      <c r="D4" s="344"/>
      <c r="E4" s="344"/>
      <c r="F4" s="344"/>
      <c r="G4" s="344"/>
      <c r="H4" s="344"/>
      <c r="I4" s="34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1982</v>
      </c>
      <c r="C6" s="239">
        <v>27781</v>
      </c>
      <c r="D6" s="315"/>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8"/>
      <c r="D7" s="315"/>
      <c r="E7" s="372" t="s">
        <v>1985</v>
      </c>
      <c r="F7" s="345" t="s">
        <v>1986</v>
      </c>
      <c r="G7" s="34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5"/>
      <c r="E8" s="372"/>
      <c r="F8" s="347" t="s">
        <v>1989</v>
      </c>
      <c r="G8" s="348"/>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2"/>
      <c r="F9" s="339" t="s">
        <v>1990</v>
      </c>
      <c r="G9" s="340"/>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2"/>
      <c r="F10" s="347" t="s">
        <v>1991</v>
      </c>
      <c r="G10" s="348"/>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2"/>
      <c r="F11" s="337" t="s">
        <v>1992</v>
      </c>
      <c r="G11" s="338"/>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2"/>
      <c r="F12" s="335" t="s">
        <v>1993</v>
      </c>
      <c r="G12" s="336"/>
      <c r="H12" s="323" t="s">
        <v>3653</v>
      </c>
      <c r="I12" s="27" t="s">
        <v>1994</v>
      </c>
      <c r="J12" s="228"/>
      <c r="K12" s="228"/>
      <c r="L12" s="5"/>
      <c r="M12" s="5"/>
      <c r="N12" s="5"/>
      <c r="O12" s="5"/>
      <c r="P12" s="5"/>
      <c r="Q12" s="5"/>
      <c r="R12" s="5"/>
      <c r="S12" s="5"/>
      <c r="T12" s="5"/>
      <c r="U12" s="5"/>
      <c r="V12" s="5"/>
      <c r="W12" s="5"/>
    </row>
    <row r="13" spans="1:23" ht="23.25" x14ac:dyDescent="0.2">
      <c r="B13" s="18" t="s">
        <v>1995</v>
      </c>
      <c r="C13" s="242" t="s">
        <v>5</v>
      </c>
      <c r="D13" s="315"/>
      <c r="E13" s="372"/>
      <c r="F13" s="369" t="s">
        <v>1996</v>
      </c>
      <c r="G13" s="370"/>
      <c r="H13" s="37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1997</v>
      </c>
      <c r="B16" s="352" t="s">
        <v>8</v>
      </c>
      <c r="C16" s="373"/>
      <c r="D16" s="373"/>
      <c r="E16" s="373"/>
      <c r="F16" s="354"/>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1986</v>
      </c>
      <c r="B17" s="368" t="str">
        <f>'PR-RAS'!B6</f>
        <v>PRIHODI POSLOVANJA (šifre 61+62+63+64+65+66+67+68)</v>
      </c>
      <c r="C17" s="364"/>
      <c r="D17" s="364"/>
      <c r="E17" s="364"/>
      <c r="F17" s="365"/>
      <c r="G17" s="28" t="str">
        <f>'PR-RAS'!C6</f>
        <v>6</v>
      </c>
      <c r="H17" s="275">
        <f>'PR-RAS'!D6</f>
        <v>1007287.71</v>
      </c>
      <c r="I17" s="275">
        <f>'PR-RAS'!E6</f>
        <v>954838.62000000011</v>
      </c>
      <c r="J17" s="5"/>
      <c r="K17" s="5"/>
      <c r="L17" s="5"/>
      <c r="M17" s="5"/>
      <c r="N17" s="5"/>
      <c r="O17" s="5"/>
      <c r="P17" s="5"/>
      <c r="Q17" s="5"/>
      <c r="R17" s="5"/>
      <c r="S17" s="5"/>
      <c r="T17" s="5"/>
      <c r="U17" s="5"/>
      <c r="V17" s="5"/>
      <c r="W17" s="5"/>
    </row>
    <row r="18" spans="1:23" ht="12.75" customHeight="1" x14ac:dyDescent="0.2">
      <c r="A18" s="350"/>
      <c r="B18" s="357" t="str">
        <f>'PR-RAS'!B152</f>
        <v xml:space="preserve">RASHODI POSLOVANJA (šifre 31+32+34+35+36+37+38) </v>
      </c>
      <c r="C18" s="358"/>
      <c r="D18" s="358"/>
      <c r="E18" s="358"/>
      <c r="F18" s="359"/>
      <c r="G18" s="29" t="str">
        <f>'PR-RAS'!C152</f>
        <v>3</v>
      </c>
      <c r="H18" s="275">
        <f>'PR-RAS'!D152</f>
        <v>753626.02</v>
      </c>
      <c r="I18" s="275">
        <f>'PR-RAS'!E152</f>
        <v>800464.15</v>
      </c>
      <c r="J18" s="5"/>
      <c r="K18" s="5"/>
      <c r="L18" s="5"/>
      <c r="M18" s="5"/>
      <c r="N18" s="5"/>
      <c r="O18" s="5"/>
      <c r="P18" s="5"/>
      <c r="Q18" s="5"/>
      <c r="R18" s="5"/>
      <c r="S18" s="5"/>
      <c r="T18" s="5"/>
      <c r="U18" s="5"/>
      <c r="V18" s="5"/>
      <c r="W18" s="5"/>
    </row>
    <row r="19" spans="1:23" ht="12.75" customHeight="1" x14ac:dyDescent="0.2">
      <c r="A19" s="350"/>
      <c r="B19" s="357" t="str">
        <f>'PR-RAS'!B649</f>
        <v>Višak prihoda i primitaka raspoloživ u sljedećem razdoblju (šifre X005 + '9221-9222' - Y005 - '9222-9221')</v>
      </c>
      <c r="C19" s="358"/>
      <c r="D19" s="358"/>
      <c r="E19" s="358"/>
      <c r="F19" s="359"/>
      <c r="G19" s="29" t="str">
        <f>'PR-RAS'!C649</f>
        <v>X006</v>
      </c>
      <c r="H19" s="275">
        <f>'PR-RAS'!D649</f>
        <v>1957914.65</v>
      </c>
      <c r="I19" s="275">
        <f>'PR-RAS'!E649</f>
        <v>2204907.29</v>
      </c>
      <c r="J19" s="5"/>
      <c r="K19" s="5"/>
      <c r="L19" s="5"/>
      <c r="M19" s="5"/>
      <c r="N19" s="5"/>
      <c r="O19" s="5"/>
      <c r="P19" s="5"/>
      <c r="Q19" s="5"/>
      <c r="R19" s="5"/>
      <c r="S19" s="5"/>
      <c r="T19" s="5"/>
      <c r="U19" s="5"/>
      <c r="V19" s="5"/>
      <c r="W19" s="5"/>
    </row>
    <row r="20" spans="1:23" ht="12.75" customHeight="1" x14ac:dyDescent="0.2">
      <c r="A20" s="351"/>
      <c r="B20" s="360" t="str">
        <f>'PR-RAS'!B650</f>
        <v>Manjak prihoda i primitaka za pokriće u sljedećem razdoblju (šifre Y005 + '9222-9221' - X005 - '9221-9222' )</v>
      </c>
      <c r="C20" s="361"/>
      <c r="D20" s="361"/>
      <c r="E20" s="361"/>
      <c r="F20" s="36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1997</v>
      </c>
      <c r="B21" s="352" t="s">
        <v>8</v>
      </c>
      <c r="C21" s="353"/>
      <c r="D21" s="353"/>
      <c r="E21" s="353"/>
      <c r="F21" s="354"/>
      <c r="G21" s="201" t="s">
        <v>9</v>
      </c>
      <c r="H21" s="265" t="s">
        <v>1998</v>
      </c>
      <c r="I21" s="266" t="s">
        <v>1999</v>
      </c>
      <c r="J21" s="5"/>
      <c r="K21" s="5"/>
      <c r="L21" s="5"/>
      <c r="M21" s="5"/>
      <c r="N21" s="5"/>
      <c r="O21" s="5"/>
      <c r="P21" s="5"/>
      <c r="Q21" s="5"/>
      <c r="R21" s="5"/>
      <c r="S21" s="5"/>
      <c r="T21" s="5"/>
      <c r="U21" s="5"/>
      <c r="V21" s="5"/>
      <c r="W21" s="5"/>
    </row>
    <row r="22" spans="1:23" ht="12.75" customHeight="1" x14ac:dyDescent="0.2">
      <c r="A22" s="349" t="s">
        <v>1989</v>
      </c>
      <c r="B22" s="368" t="str">
        <f>BILANCA!B7</f>
        <v>Nefinancijska imovina (šifre 01+02+03+04+05+06)</v>
      </c>
      <c r="C22" s="364"/>
      <c r="D22" s="364"/>
      <c r="E22" s="364"/>
      <c r="F22" s="365"/>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0"/>
      <c r="B23" s="357" t="str">
        <f>BILANCA!B69</f>
        <v>Financijska imovina (šifre 11+12+13+14+15+16+17+19)</v>
      </c>
      <c r="C23" s="358"/>
      <c r="D23" s="358"/>
      <c r="E23" s="358"/>
      <c r="F23" s="35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0"/>
      <c r="B24" s="357" t="str">
        <f>BILANCA!B176</f>
        <v xml:space="preserve">Obveze (šifre 23+24+25+26+27+29) </v>
      </c>
      <c r="C24" s="358"/>
      <c r="D24" s="358"/>
      <c r="E24" s="358"/>
      <c r="F24" s="35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1"/>
      <c r="B25" s="360" t="str">
        <f>BILANCA!B250</f>
        <v>Vlastiti izvori (šifre 91 + 922 - 93 + 96 + 97)</v>
      </c>
      <c r="C25" s="361"/>
      <c r="D25" s="361"/>
      <c r="E25" s="361"/>
      <c r="F25" s="36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1997</v>
      </c>
      <c r="B26" s="352" t="s">
        <v>8</v>
      </c>
      <c r="C26" s="353"/>
      <c r="D26" s="353"/>
      <c r="E26" s="353"/>
      <c r="F26" s="354"/>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2000</v>
      </c>
      <c r="B27" s="368" t="str">
        <f>'RAS-funkcijski'!B5</f>
        <v>Opće javne usluge (šifre 011+012+013+014 do 018)</v>
      </c>
      <c r="C27" s="364"/>
      <c r="D27" s="364"/>
      <c r="E27" s="364"/>
      <c r="F27" s="36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57" t="str">
        <f>'RAS-funkcijski'!B35</f>
        <v>Ekonomski poslovi (šifre 041+042+043+044+045+046+047+048+049)</v>
      </c>
      <c r="C28" s="358"/>
      <c r="D28" s="358"/>
      <c r="E28" s="358"/>
      <c r="F28" s="35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57" t="str">
        <f>'RAS-funkcijski'!B88</f>
        <v>Rashodi vezani za stanovanje i kom. pogodnosti koji nisu drugdje svrstani</v>
      </c>
      <c r="C29" s="358"/>
      <c r="D29" s="358"/>
      <c r="E29" s="358"/>
      <c r="F29" s="35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57" t="str">
        <f>'RAS-funkcijski'!B114</f>
        <v>Obrazovanje (šifre 091+092+093+094+095+096+097+098)</v>
      </c>
      <c r="C30" s="358"/>
      <c r="D30" s="358"/>
      <c r="E30" s="358"/>
      <c r="F30" s="35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60" t="str">
        <f>'RAS-funkcijski'!B141</f>
        <v>Kontrolni zbroj (šifre 01+02+03+04+05+06+07+08+09+10)</v>
      </c>
      <c r="C31" s="361"/>
      <c r="D31" s="361"/>
      <c r="E31" s="361"/>
      <c r="F31" s="36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1997</v>
      </c>
      <c r="B32" s="352" t="s">
        <v>8</v>
      </c>
      <c r="C32" s="353"/>
      <c r="D32" s="353"/>
      <c r="E32" s="353"/>
      <c r="F32" s="354"/>
      <c r="G32" s="201" t="s">
        <v>9</v>
      </c>
      <c r="H32" s="265" t="s">
        <v>2001</v>
      </c>
      <c r="I32" s="266" t="s">
        <v>2002</v>
      </c>
      <c r="J32" s="5"/>
      <c r="K32" s="5"/>
      <c r="L32" s="5"/>
      <c r="M32" s="5"/>
      <c r="N32" s="5"/>
      <c r="O32" s="5"/>
      <c r="P32" s="5"/>
      <c r="Q32" s="5"/>
      <c r="R32" s="5"/>
      <c r="S32" s="5"/>
      <c r="T32" s="5"/>
      <c r="U32" s="5"/>
      <c r="V32" s="5"/>
      <c r="W32" s="5"/>
    </row>
    <row r="33" spans="1:23" ht="12.75" customHeight="1" x14ac:dyDescent="0.2">
      <c r="A33" s="349" t="s">
        <v>1991</v>
      </c>
      <c r="B33" s="363" t="str">
        <f>'P-VRIO'!B5</f>
        <v>Promjene u vrijednosti i obujmu imovine (šifre 91511+91512)</v>
      </c>
      <c r="C33" s="364"/>
      <c r="D33" s="364"/>
      <c r="E33" s="364"/>
      <c r="F33" s="36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66" t="str">
        <f>'P-VRIO'!B22</f>
        <v>Promjene u obujmu imovine (šifre P016+P023)</v>
      </c>
      <c r="C34" s="358"/>
      <c r="D34" s="358"/>
      <c r="E34" s="358"/>
      <c r="F34" s="35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66" t="str">
        <f>'P-VRIO'!B38</f>
        <v>Promjene u vrijednosti i obujmu obveza (šifre 91521+91522)</v>
      </c>
      <c r="C35" s="358"/>
      <c r="D35" s="358"/>
      <c r="E35" s="358"/>
      <c r="F35" s="35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67" t="str">
        <f>'P-VRIO'!B44</f>
        <v>Promjene u obujmu obveza (šifre P035 do P038)</v>
      </c>
      <c r="C36" s="361"/>
      <c r="D36" s="361"/>
      <c r="E36" s="361"/>
      <c r="F36" s="36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1997</v>
      </c>
      <c r="B37" s="352" t="s">
        <v>8</v>
      </c>
      <c r="C37" s="353"/>
      <c r="D37" s="353"/>
      <c r="E37" s="353"/>
      <c r="F37" s="354"/>
      <c r="G37" s="201" t="s">
        <v>9</v>
      </c>
      <c r="H37" s="265" t="s">
        <v>1998</v>
      </c>
      <c r="I37" s="266" t="s">
        <v>1950</v>
      </c>
      <c r="J37" s="5"/>
      <c r="K37" s="5"/>
      <c r="L37" s="5"/>
      <c r="M37" s="5"/>
      <c r="N37" s="5"/>
      <c r="O37" s="5"/>
      <c r="P37" s="5"/>
      <c r="Q37" s="5"/>
      <c r="R37" s="5"/>
      <c r="S37" s="5"/>
      <c r="T37" s="5"/>
      <c r="U37" s="5"/>
      <c r="V37" s="5"/>
      <c r="W37" s="5"/>
    </row>
    <row r="38" spans="1:23" ht="12.75" customHeight="1" x14ac:dyDescent="0.2">
      <c r="A38" s="349" t="s">
        <v>1992</v>
      </c>
      <c r="B38" s="368" t="str">
        <f>OBVEZE!B5</f>
        <v>Stanje obveza 1. siječnja (=stanju obveza iz Izvještaja o obvezama na 31. prosinca prethodne godine)</v>
      </c>
      <c r="C38" s="364"/>
      <c r="D38" s="364"/>
      <c r="E38" s="364"/>
      <c r="F38" s="365"/>
      <c r="G38" s="126" t="str">
        <f>OBVEZE!C5</f>
        <v>V001</v>
      </c>
      <c r="H38" s="275">
        <f>OBVEZE!D5</f>
        <v>0</v>
      </c>
      <c r="I38" s="275" t="s">
        <v>2003</v>
      </c>
      <c r="J38" s="5"/>
      <c r="K38" s="5"/>
      <c r="L38" s="5"/>
      <c r="M38" s="5"/>
      <c r="N38" s="5"/>
      <c r="O38" s="5"/>
      <c r="P38" s="5"/>
      <c r="Q38" s="5"/>
      <c r="R38" s="5"/>
      <c r="S38" s="5"/>
      <c r="T38" s="5"/>
      <c r="U38" s="5"/>
      <c r="V38" s="5"/>
      <c r="W38" s="5"/>
    </row>
    <row r="39" spans="1:23" ht="12.75" customHeight="1" x14ac:dyDescent="0.2">
      <c r="A39" s="350"/>
      <c r="B39" s="357" t="str">
        <f>OBVEZE!B44</f>
        <v>Stanje obveza na kraju izvještajnog razdoblja (šifre V001+V002-V004) i (šifre V007+V009)</v>
      </c>
      <c r="C39" s="358"/>
      <c r="D39" s="358"/>
      <c r="E39" s="358"/>
      <c r="F39" s="359"/>
      <c r="G39" s="127" t="str">
        <f>OBVEZE!C44</f>
        <v>V006</v>
      </c>
      <c r="H39" s="275" t="s">
        <v>2003</v>
      </c>
      <c r="I39" s="275">
        <f>OBVEZE!D44</f>
        <v>0</v>
      </c>
      <c r="J39" s="5"/>
      <c r="K39" s="5"/>
      <c r="L39" s="5"/>
      <c r="M39" s="5"/>
      <c r="N39" s="5"/>
      <c r="O39" s="5"/>
      <c r="P39" s="5"/>
      <c r="Q39" s="5"/>
      <c r="R39" s="5"/>
      <c r="S39" s="5"/>
      <c r="T39" s="5"/>
      <c r="U39" s="5"/>
      <c r="V39" s="5"/>
      <c r="W39" s="5"/>
    </row>
    <row r="40" spans="1:23" ht="12.75" customHeight="1" x14ac:dyDescent="0.2">
      <c r="A40" s="350"/>
      <c r="B40" s="357" t="str">
        <f>OBVEZE!B45</f>
        <v>Stanje dospjelih obveza na kraju izvještajnog razdoblja (šifre V008+D23+D24 + 'D dio 25,26' + D27)</v>
      </c>
      <c r="C40" s="358"/>
      <c r="D40" s="358"/>
      <c r="E40" s="358"/>
      <c r="F40" s="359"/>
      <c r="G40" s="127" t="str">
        <f>OBVEZE!C45</f>
        <v>V007</v>
      </c>
      <c r="H40" s="275" t="s">
        <v>2003</v>
      </c>
      <c r="I40" s="275">
        <f>OBVEZE!D45</f>
        <v>0</v>
      </c>
      <c r="J40" s="5"/>
      <c r="K40" s="5"/>
      <c r="L40" s="5"/>
      <c r="M40" s="5"/>
      <c r="N40" s="5"/>
      <c r="O40" s="5"/>
      <c r="P40" s="5"/>
      <c r="Q40" s="5"/>
      <c r="R40" s="5"/>
      <c r="S40" s="5"/>
      <c r="T40" s="5"/>
      <c r="U40" s="5"/>
      <c r="V40" s="5"/>
      <c r="W40" s="5"/>
    </row>
    <row r="41" spans="1:23" ht="12.75" customHeight="1" x14ac:dyDescent="0.2">
      <c r="A41" s="351"/>
      <c r="B41" s="360" t="str">
        <f>OBVEZE!B104</f>
        <v>Stanje nedospjelih obveza na kraju izvještajnog razdoblja (šifre V010 + ND23 + ND24 + 'ND dio 25,26' + ND27)</v>
      </c>
      <c r="C41" s="361"/>
      <c r="D41" s="361"/>
      <c r="E41" s="361"/>
      <c r="F41" s="362"/>
      <c r="G41" s="128" t="str">
        <f>OBVEZE!C104</f>
        <v>V009</v>
      </c>
      <c r="H41" s="276" t="s">
        <v>2003</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5" t="s">
        <v>2004</v>
      </c>
      <c r="F44" s="355"/>
      <c r="G44" s="229"/>
      <c r="H44" s="356" t="s">
        <v>2005</v>
      </c>
      <c r="I44" s="356"/>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724" sqref="E72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1007287.71</v>
      </c>
      <c r="E6" s="60">
        <f>E7+E43+E49+E82+E106+E125+E134+E140</f>
        <v>954838.62000000011</v>
      </c>
      <c r="F6" s="45">
        <f t="shared" ref="F6:F132" si="0">IF(D6&lt;&gt;0,IF(E6/D6&gt;=100,"&gt;&gt;100",E6/D6*100),"-")</f>
        <v>94.793037830273946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291171.12</v>
      </c>
      <c r="E49" s="60">
        <f>E50+E53+E58+E61+E64+E68+E71+E74+E77</f>
        <v>129190.97</v>
      </c>
      <c r="F49" s="45">
        <f t="shared" si="0"/>
        <v>44.369431281508966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271527.46000000002</v>
      </c>
      <c r="E68" s="60">
        <f t="shared" si="11"/>
        <v>108589.24</v>
      </c>
      <c r="F68" s="45">
        <f t="shared" si="0"/>
        <v>39.991991970167582</v>
      </c>
    </row>
    <row r="69" spans="1:6" ht="12.75" customHeight="1" x14ac:dyDescent="0.2">
      <c r="A69" s="63" t="s">
        <v>141</v>
      </c>
      <c r="B69" s="64" t="s">
        <v>142</v>
      </c>
      <c r="C69" s="247" t="s">
        <v>141</v>
      </c>
      <c r="D69" s="194">
        <v>271527.46000000002</v>
      </c>
      <c r="E69" s="194">
        <v>108589.24</v>
      </c>
      <c r="F69" s="45">
        <f t="shared" si="0"/>
        <v>39.991991970167582</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19643.66</v>
      </c>
      <c r="E74" s="60">
        <f t="shared" si="13"/>
        <v>20601.73</v>
      </c>
      <c r="F74" s="45">
        <f t="shared" si="0"/>
        <v>104.87724792630293</v>
      </c>
    </row>
    <row r="75" spans="1:6" ht="12.75" customHeight="1" x14ac:dyDescent="0.2">
      <c r="A75" s="63" t="s">
        <v>153</v>
      </c>
      <c r="B75" s="65" t="s">
        <v>154</v>
      </c>
      <c r="C75" s="247" t="s">
        <v>153</v>
      </c>
      <c r="D75" s="194">
        <v>19643.66</v>
      </c>
      <c r="E75" s="194">
        <v>20601.73</v>
      </c>
      <c r="F75" s="45">
        <f t="shared" si="0"/>
        <v>104.87724792630293</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2.7</v>
      </c>
      <c r="E82" s="60">
        <f t="shared" si="15"/>
        <v>0.27</v>
      </c>
      <c r="F82" s="45">
        <f t="shared" si="0"/>
        <v>10</v>
      </c>
    </row>
    <row r="83" spans="1:6" ht="12.75" customHeight="1" x14ac:dyDescent="0.2">
      <c r="A83" s="63">
        <v>641</v>
      </c>
      <c r="B83" s="64" t="s">
        <v>169</v>
      </c>
      <c r="C83" s="247" t="s">
        <v>170</v>
      </c>
      <c r="D83" s="60">
        <f t="shared" ref="D83:E83" si="16">SUM(D84:D90)</f>
        <v>2.7</v>
      </c>
      <c r="E83" s="60">
        <f t="shared" si="16"/>
        <v>0.27</v>
      </c>
      <c r="F83" s="45">
        <f t="shared" si="0"/>
        <v>10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2.7</v>
      </c>
      <c r="E85" s="194">
        <v>0.27</v>
      </c>
      <c r="F85" s="45">
        <f t="shared" si="0"/>
        <v>10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35718.019999999997</v>
      </c>
      <c r="E106" s="60">
        <f>E107+E112+E120+E124</f>
        <v>42646.03</v>
      </c>
      <c r="F106" s="45">
        <f t="shared" si="0"/>
        <v>119.39639991242517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35718.019999999997</v>
      </c>
      <c r="E112" s="60">
        <f t="shared" si="20"/>
        <v>42646.03</v>
      </c>
      <c r="F112" s="45">
        <f t="shared" si="0"/>
        <v>119.39639991242517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35718.019999999997</v>
      </c>
      <c r="E117" s="194">
        <v>42646.03</v>
      </c>
      <c r="F117" s="45">
        <f t="shared" si="0"/>
        <v>119.39639991242517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242853.8</v>
      </c>
      <c r="E125" s="60">
        <f t="shared" si="22"/>
        <v>330385.78000000003</v>
      </c>
      <c r="F125" s="45">
        <f t="shared" si="0"/>
        <v>136.04307612234194</v>
      </c>
    </row>
    <row r="126" spans="1:6" ht="12.75" customHeight="1" x14ac:dyDescent="0.2">
      <c r="A126" s="63">
        <v>661</v>
      </c>
      <c r="B126" s="65" t="s">
        <v>255</v>
      </c>
      <c r="C126" s="247" t="s">
        <v>256</v>
      </c>
      <c r="D126" s="60">
        <f t="shared" ref="D126:E126" si="23">SUM(D127:D128)</f>
        <v>242853.8</v>
      </c>
      <c r="E126" s="60">
        <f t="shared" si="23"/>
        <v>330385.78000000003</v>
      </c>
      <c r="F126" s="45">
        <f t="shared" si="0"/>
        <v>136.04307612234194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242853.8</v>
      </c>
      <c r="E128" s="194">
        <v>330385.78000000003</v>
      </c>
      <c r="F128" s="45">
        <f t="shared" si="0"/>
        <v>136.04307612234194</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437542.07</v>
      </c>
      <c r="E134" s="60">
        <f t="shared" si="25"/>
        <v>452455.57</v>
      </c>
      <c r="F134" s="45">
        <f t="shared" ref="F134:F229" si="26">IF(D134&lt;&gt;0,IF(E134/D134&gt;=100,"&gt;&gt;100",E134/D134*100),"-")</f>
        <v>103.40847224130927</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437542.07</v>
      </c>
      <c r="E139" s="194">
        <v>452455.57</v>
      </c>
      <c r="F139" s="45">
        <f t="shared" si="26"/>
        <v>103.40847224130927</v>
      </c>
    </row>
    <row r="140" spans="1:6" ht="12.75" customHeight="1" x14ac:dyDescent="0.2">
      <c r="A140" s="63">
        <v>68</v>
      </c>
      <c r="B140" s="65" t="s">
        <v>283</v>
      </c>
      <c r="C140" s="247" t="s">
        <v>284</v>
      </c>
      <c r="D140" s="60">
        <f t="shared" ref="D140:E140" si="28">D141+D151</f>
        <v>0</v>
      </c>
      <c r="E140" s="60">
        <f t="shared" si="28"/>
        <v>160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160</v>
      </c>
      <c r="F151" s="45" t="str">
        <f t="shared" si="26"/>
        <v>-</v>
      </c>
    </row>
    <row r="152" spans="1:6" ht="12.75" customHeight="1" x14ac:dyDescent="0.2">
      <c r="A152" s="63">
        <v>3</v>
      </c>
      <c r="B152" s="64" t="s">
        <v>307</v>
      </c>
      <c r="C152" s="247" t="s">
        <v>13</v>
      </c>
      <c r="D152" s="60">
        <f>D153+D164+D202+D221+D230+D262+D273</f>
        <v>753626.02</v>
      </c>
      <c r="E152" s="60">
        <f>E153+E164+E202+E221+E230+E262+E273</f>
        <v>800464.15</v>
      </c>
      <c r="F152" s="45">
        <f t="shared" si="26"/>
        <v>106.21503620588896</v>
      </c>
    </row>
    <row r="153" spans="1:6" ht="12.75" customHeight="1" x14ac:dyDescent="0.2">
      <c r="A153" s="63">
        <v>31</v>
      </c>
      <c r="B153" s="64" t="s">
        <v>308</v>
      </c>
      <c r="C153" s="247" t="s">
        <v>3</v>
      </c>
      <c r="D153" s="60">
        <f t="shared" ref="D153:E153" si="30">D154+D159+D160</f>
        <v>501686.64</v>
      </c>
      <c r="E153" s="60">
        <f t="shared" si="30"/>
        <v>524254.3</v>
      </c>
      <c r="F153" s="45">
        <f t="shared" si="26"/>
        <v>104.49835777966898</v>
      </c>
    </row>
    <row r="154" spans="1:6" ht="12.75" customHeight="1" x14ac:dyDescent="0.2">
      <c r="A154" s="63">
        <v>311</v>
      </c>
      <c r="B154" s="64" t="s">
        <v>309</v>
      </c>
      <c r="C154" s="247" t="s">
        <v>310</v>
      </c>
      <c r="D154" s="60">
        <f t="shared" ref="D154:E154" si="31">SUM(D155:D158)</f>
        <v>429164.99</v>
      </c>
      <c r="E154" s="60">
        <f t="shared" si="31"/>
        <v>437844.23</v>
      </c>
      <c r="F154" s="45">
        <f t="shared" si="26"/>
        <v>102.02235508539501</v>
      </c>
    </row>
    <row r="155" spans="1:6" ht="12.75" customHeight="1" x14ac:dyDescent="0.2">
      <c r="A155" s="63">
        <v>3111</v>
      </c>
      <c r="B155" s="64" t="s">
        <v>311</v>
      </c>
      <c r="C155" s="247" t="s">
        <v>312</v>
      </c>
      <c r="D155" s="194">
        <v>425039.86</v>
      </c>
      <c r="E155" s="194">
        <v>433581.57</v>
      </c>
      <c r="F155" s="45">
        <f t="shared" si="26"/>
        <v>102.00962563840483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4125.13</v>
      </c>
      <c r="E157" s="194">
        <v>4262.66</v>
      </c>
      <c r="F157" s="45">
        <f t="shared" si="26"/>
        <v>103.33395553594673</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2480</v>
      </c>
      <c r="E159" s="194">
        <v>14165.76</v>
      </c>
      <c r="F159" s="45">
        <f t="shared" si="26"/>
        <v>571.19999999999993</v>
      </c>
    </row>
    <row r="160" spans="1:6" ht="12.75" customHeight="1" x14ac:dyDescent="0.2">
      <c r="A160" s="63">
        <v>313</v>
      </c>
      <c r="B160" s="65" t="s">
        <v>321</v>
      </c>
      <c r="C160" s="247" t="s">
        <v>322</v>
      </c>
      <c r="D160" s="60">
        <f t="shared" ref="D160:E160" si="32">SUM(D161:D163)</f>
        <v>70041.649999999994</v>
      </c>
      <c r="E160" s="60">
        <f t="shared" si="32"/>
        <v>72244.31</v>
      </c>
      <c r="F160" s="45">
        <f t="shared" si="26"/>
        <v>103.14478599519002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70041.649999999994</v>
      </c>
      <c r="E162" s="194">
        <v>72244.31</v>
      </c>
      <c r="F162" s="45">
        <f t="shared" si="26"/>
        <v>103.14478599519002</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251615.64</v>
      </c>
      <c r="E164" s="60">
        <f>E165+E170+E178+E188+E189+E194</f>
        <v>276027.21999999997</v>
      </c>
      <c r="F164" s="45">
        <f t="shared" si="26"/>
        <v>109.70193267795277</v>
      </c>
    </row>
    <row r="165" spans="1:6" ht="12.75" customHeight="1" x14ac:dyDescent="0.2">
      <c r="A165" s="63">
        <v>321</v>
      </c>
      <c r="B165" s="64" t="s">
        <v>331</v>
      </c>
      <c r="C165" s="247" t="s">
        <v>332</v>
      </c>
      <c r="D165" s="60">
        <f t="shared" ref="D165:E165" si="33">SUM(D166:D169)</f>
        <v>9978.56</v>
      </c>
      <c r="E165" s="60">
        <f t="shared" si="33"/>
        <v>11033.74</v>
      </c>
      <c r="F165" s="45">
        <f t="shared" si="26"/>
        <v>110.5744716672546</v>
      </c>
    </row>
    <row r="166" spans="1:6" ht="12.75" customHeight="1" x14ac:dyDescent="0.2">
      <c r="A166" s="63">
        <v>3211</v>
      </c>
      <c r="B166" s="64" t="s">
        <v>333</v>
      </c>
      <c r="C166" s="247" t="s">
        <v>334</v>
      </c>
      <c r="D166" s="194">
        <v>145.5</v>
      </c>
      <c r="E166" s="194">
        <v>111</v>
      </c>
      <c r="F166" s="45">
        <f t="shared" si="26"/>
        <v>76.288659793814432</v>
      </c>
    </row>
    <row r="167" spans="1:6" ht="12.75" customHeight="1" x14ac:dyDescent="0.2">
      <c r="A167" s="63">
        <v>3212</v>
      </c>
      <c r="B167" s="64" t="s">
        <v>335</v>
      </c>
      <c r="C167" s="247" t="s">
        <v>336</v>
      </c>
      <c r="D167" s="194">
        <v>9470.56</v>
      </c>
      <c r="E167" s="194">
        <v>9172.7099999999991</v>
      </c>
      <c r="F167" s="45">
        <f t="shared" si="26"/>
        <v>96.854990623574523</v>
      </c>
    </row>
    <row r="168" spans="1:6" ht="12.75" customHeight="1" x14ac:dyDescent="0.2">
      <c r="A168" s="63">
        <v>3213</v>
      </c>
      <c r="B168" s="64" t="s">
        <v>337</v>
      </c>
      <c r="C168" s="247" t="s">
        <v>338</v>
      </c>
      <c r="D168" s="194">
        <v>362.5</v>
      </c>
      <c r="E168" s="194">
        <v>1750.03</v>
      </c>
      <c r="F168" s="45">
        <f t="shared" si="26"/>
        <v>482.76689655172413</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66036.960000000006</v>
      </c>
      <c r="E170" s="60">
        <f t="shared" si="34"/>
        <v>79971.439999999988</v>
      </c>
      <c r="F170" s="45">
        <f t="shared" si="26"/>
        <v>121.10103190698054</v>
      </c>
    </row>
    <row r="171" spans="1:6" ht="12.75" customHeight="1" x14ac:dyDescent="0.2">
      <c r="A171" s="63">
        <v>3221</v>
      </c>
      <c r="B171" s="64" t="s">
        <v>343</v>
      </c>
      <c r="C171" s="247" t="s">
        <v>344</v>
      </c>
      <c r="D171" s="194">
        <v>6507.53</v>
      </c>
      <c r="E171" s="194">
        <v>3946.72</v>
      </c>
      <c r="F171" s="45">
        <f t="shared" si="26"/>
        <v>60.648510264263088</v>
      </c>
    </row>
    <row r="172" spans="1:6" ht="12.75" customHeight="1" x14ac:dyDescent="0.2">
      <c r="A172" s="63">
        <v>3222</v>
      </c>
      <c r="B172" s="64" t="s">
        <v>345</v>
      </c>
      <c r="C172" s="247" t="s">
        <v>346</v>
      </c>
      <c r="D172" s="194">
        <v>50505.06</v>
      </c>
      <c r="E172" s="194">
        <v>63249.85</v>
      </c>
      <c r="F172" s="45">
        <f t="shared" si="26"/>
        <v>125.23467945588027</v>
      </c>
    </row>
    <row r="173" spans="1:6" ht="12.75" customHeight="1" x14ac:dyDescent="0.2">
      <c r="A173" s="63">
        <v>3223</v>
      </c>
      <c r="B173" s="65" t="s">
        <v>347</v>
      </c>
      <c r="C173" s="247" t="s">
        <v>348</v>
      </c>
      <c r="D173" s="194">
        <v>7255.08</v>
      </c>
      <c r="E173" s="194">
        <v>9184.7199999999993</v>
      </c>
      <c r="F173" s="45">
        <f t="shared" si="26"/>
        <v>126.59708783362828</v>
      </c>
    </row>
    <row r="174" spans="1:6" ht="12.75" customHeight="1" x14ac:dyDescent="0.2">
      <c r="A174" s="63">
        <v>3224</v>
      </c>
      <c r="B174" s="65" t="s">
        <v>349</v>
      </c>
      <c r="C174" s="247" t="s">
        <v>350</v>
      </c>
      <c r="D174" s="194">
        <v>0</v>
      </c>
      <c r="E174" s="194"/>
      <c r="F174" s="45" t="str">
        <f t="shared" si="26"/>
        <v>-</v>
      </c>
    </row>
    <row r="175" spans="1:6" ht="12.75" customHeight="1" x14ac:dyDescent="0.2">
      <c r="A175" s="63">
        <v>3225</v>
      </c>
      <c r="B175" s="65" t="s">
        <v>351</v>
      </c>
      <c r="C175" s="247" t="s">
        <v>352</v>
      </c>
      <c r="D175" s="194">
        <v>1508.77</v>
      </c>
      <c r="E175" s="194">
        <v>752.31</v>
      </c>
      <c r="F175" s="45">
        <f t="shared" si="26"/>
        <v>49.862470754323056</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260.52</v>
      </c>
      <c r="E177" s="194">
        <v>2837.84</v>
      </c>
      <c r="F177" s="45">
        <f t="shared" si="26"/>
        <v>1089.2983264240752</v>
      </c>
    </row>
    <row r="178" spans="1:6" ht="12.75" customHeight="1" x14ac:dyDescent="0.2">
      <c r="A178" s="63">
        <v>323</v>
      </c>
      <c r="B178" s="65" t="s">
        <v>357</v>
      </c>
      <c r="C178" s="247" t="s">
        <v>358</v>
      </c>
      <c r="D178" s="60">
        <f t="shared" ref="D178:E178" si="35">SUM(D179:D187)</f>
        <v>51619.03</v>
      </c>
      <c r="E178" s="60">
        <f t="shared" si="35"/>
        <v>70127.209999999992</v>
      </c>
      <c r="F178" s="45">
        <f t="shared" si="26"/>
        <v>135.85534249674973</v>
      </c>
    </row>
    <row r="179" spans="1:6" ht="12.75" customHeight="1" x14ac:dyDescent="0.2">
      <c r="A179" s="63">
        <v>3231</v>
      </c>
      <c r="B179" s="65" t="s">
        <v>359</v>
      </c>
      <c r="C179" s="247" t="s">
        <v>360</v>
      </c>
      <c r="D179" s="194">
        <v>5134.47</v>
      </c>
      <c r="E179" s="194">
        <v>7493.87</v>
      </c>
      <c r="F179" s="45">
        <f t="shared" si="26"/>
        <v>145.95216254063223</v>
      </c>
    </row>
    <row r="180" spans="1:6" ht="12.75" customHeight="1" x14ac:dyDescent="0.2">
      <c r="A180" s="63">
        <v>3232</v>
      </c>
      <c r="B180" s="65" t="s">
        <v>361</v>
      </c>
      <c r="C180" s="247" t="s">
        <v>362</v>
      </c>
      <c r="D180" s="194">
        <v>14529.24</v>
      </c>
      <c r="E180" s="194">
        <v>17967.34</v>
      </c>
      <c r="F180" s="45">
        <f t="shared" si="26"/>
        <v>123.66331618171358</v>
      </c>
    </row>
    <row r="181" spans="1:6" ht="12.75" customHeight="1" x14ac:dyDescent="0.2">
      <c r="A181" s="63">
        <v>3233</v>
      </c>
      <c r="B181" s="65" t="s">
        <v>363</v>
      </c>
      <c r="C181" s="247" t="s">
        <v>364</v>
      </c>
      <c r="D181" s="194">
        <v>0</v>
      </c>
      <c r="E181" s="194">
        <v>1437.8</v>
      </c>
      <c r="F181" s="45" t="str">
        <f t="shared" si="26"/>
        <v>-</v>
      </c>
    </row>
    <row r="182" spans="1:6" ht="12.75" customHeight="1" x14ac:dyDescent="0.2">
      <c r="A182" s="63">
        <v>3234</v>
      </c>
      <c r="B182" s="65" t="s">
        <v>365</v>
      </c>
      <c r="C182" s="247" t="s">
        <v>366</v>
      </c>
      <c r="D182" s="194">
        <v>5866.75</v>
      </c>
      <c r="E182" s="194">
        <v>9319.89</v>
      </c>
      <c r="F182" s="45">
        <f t="shared" si="26"/>
        <v>158.85950483657902</v>
      </c>
    </row>
    <row r="183" spans="1:6" ht="12.75" customHeight="1" x14ac:dyDescent="0.2">
      <c r="A183" s="63">
        <v>3235</v>
      </c>
      <c r="B183" s="64" t="s">
        <v>367</v>
      </c>
      <c r="C183" s="247" t="s">
        <v>368</v>
      </c>
      <c r="D183" s="194">
        <v>4.32</v>
      </c>
      <c r="E183" s="194">
        <v>0.96</v>
      </c>
      <c r="F183" s="45">
        <f t="shared" si="26"/>
        <v>22.222222222222221</v>
      </c>
    </row>
    <row r="184" spans="1:6" ht="12.75" customHeight="1" x14ac:dyDescent="0.2">
      <c r="A184" s="63">
        <v>3236</v>
      </c>
      <c r="B184" s="64" t="s">
        <v>369</v>
      </c>
      <c r="C184" s="247" t="s">
        <v>370</v>
      </c>
      <c r="D184" s="194">
        <v>4472.6099999999997</v>
      </c>
      <c r="E184" s="194">
        <v>8999.31</v>
      </c>
      <c r="F184" s="45">
        <f t="shared" si="26"/>
        <v>201.20936097714755</v>
      </c>
    </row>
    <row r="185" spans="1:6" ht="12.75" customHeight="1" x14ac:dyDescent="0.2">
      <c r="A185" s="63">
        <v>3237</v>
      </c>
      <c r="B185" s="64" t="s">
        <v>371</v>
      </c>
      <c r="C185" s="247" t="s">
        <v>372</v>
      </c>
      <c r="D185" s="194">
        <v>4369.16</v>
      </c>
      <c r="E185" s="194">
        <v>5382.12</v>
      </c>
      <c r="F185" s="45">
        <f t="shared" si="26"/>
        <v>123.18431918263467</v>
      </c>
    </row>
    <row r="186" spans="1:6" ht="12.75" customHeight="1" x14ac:dyDescent="0.2">
      <c r="A186" s="63">
        <v>3238</v>
      </c>
      <c r="B186" s="64" t="s">
        <v>373</v>
      </c>
      <c r="C186" s="247" t="s">
        <v>374</v>
      </c>
      <c r="D186" s="194">
        <v>4005.71</v>
      </c>
      <c r="E186" s="194">
        <v>5395.56</v>
      </c>
      <c r="F186" s="45">
        <f t="shared" si="26"/>
        <v>134.69672043158391</v>
      </c>
    </row>
    <row r="187" spans="1:6" ht="12.75" customHeight="1" x14ac:dyDescent="0.2">
      <c r="A187" s="63">
        <v>3239</v>
      </c>
      <c r="B187" s="64" t="s">
        <v>375</v>
      </c>
      <c r="C187" s="247" t="s">
        <v>376</v>
      </c>
      <c r="D187" s="194">
        <v>13236.77</v>
      </c>
      <c r="E187" s="194">
        <v>14130.36</v>
      </c>
      <c r="F187" s="45">
        <f t="shared" si="26"/>
        <v>106.75081609788491</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119490.2</v>
      </c>
      <c r="E189" s="60">
        <f>SUM(E190:E193)</f>
        <v>106456.09</v>
      </c>
      <c r="F189" s="45">
        <f>IF(D189&lt;&gt;0,IF(E189/D189&gt;=100,"&gt;&gt;100",E189/D189*100),"-")</f>
        <v>89.091900423633064</v>
      </c>
    </row>
    <row r="190" spans="1:6" ht="12.75" customHeight="1" x14ac:dyDescent="0.2">
      <c r="A190" s="70" t="s">
        <v>381</v>
      </c>
      <c r="B190" s="65" t="s">
        <v>382</v>
      </c>
      <c r="C190" s="277" t="s">
        <v>381</v>
      </c>
      <c r="D190" s="192">
        <v>119490.2</v>
      </c>
      <c r="E190" s="192">
        <v>106456.09</v>
      </c>
      <c r="F190" s="71">
        <f>IF(D190&lt;&gt;0,IF(E190/D190&gt;=100,"&gt;&gt;100",E190/D190*100),"-")</f>
        <v>89.091900423633064</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4490.8900000000003</v>
      </c>
      <c r="E194" s="60">
        <f t="shared" si="36"/>
        <v>8438.74</v>
      </c>
      <c r="F194" s="45">
        <f t="shared" si="26"/>
        <v>187.90796479094342</v>
      </c>
    </row>
    <row r="195" spans="1:6" ht="12.75" customHeight="1" x14ac:dyDescent="0.2">
      <c r="A195" s="63">
        <v>3291</v>
      </c>
      <c r="B195" s="183" t="s">
        <v>391</v>
      </c>
      <c r="C195" s="247" t="s">
        <v>392</v>
      </c>
      <c r="D195" s="194">
        <v>2033.32</v>
      </c>
      <c r="E195" s="194">
        <v>3440.46</v>
      </c>
      <c r="F195" s="45">
        <f t="shared" si="26"/>
        <v>169.20406035449415</v>
      </c>
    </row>
    <row r="196" spans="1:6" ht="12.75" customHeight="1" x14ac:dyDescent="0.2">
      <c r="A196" s="63">
        <v>3292</v>
      </c>
      <c r="B196" s="64" t="s">
        <v>393</v>
      </c>
      <c r="C196" s="247" t="s">
        <v>394</v>
      </c>
      <c r="D196" s="194">
        <v>582.64</v>
      </c>
      <c r="E196" s="194">
        <v>941.02</v>
      </c>
      <c r="F196" s="45">
        <f t="shared" si="26"/>
        <v>161.50968007689139</v>
      </c>
    </row>
    <row r="197" spans="1:6" ht="12.75" customHeight="1" x14ac:dyDescent="0.2">
      <c r="A197" s="63">
        <v>3293</v>
      </c>
      <c r="B197" s="64" t="s">
        <v>395</v>
      </c>
      <c r="C197" s="247" t="s">
        <v>396</v>
      </c>
      <c r="D197" s="194">
        <v>208.67</v>
      </c>
      <c r="E197" s="194">
        <v>356.68</v>
      </c>
      <c r="F197" s="45">
        <f t="shared" si="26"/>
        <v>170.93017683423588</v>
      </c>
    </row>
    <row r="198" spans="1:6" ht="12.75" customHeight="1" x14ac:dyDescent="0.2">
      <c r="A198" s="63">
        <v>3294</v>
      </c>
      <c r="B198" s="64" t="s">
        <v>397</v>
      </c>
      <c r="C198" s="247" t="s">
        <v>398</v>
      </c>
      <c r="D198" s="194">
        <v>442.35</v>
      </c>
      <c r="E198" s="194">
        <v>451.2</v>
      </c>
      <c r="F198" s="45">
        <f t="shared" si="26"/>
        <v>102.00067819599863</v>
      </c>
    </row>
    <row r="199" spans="1:6" ht="12.75" customHeight="1" x14ac:dyDescent="0.2">
      <c r="A199" s="63">
        <v>3295</v>
      </c>
      <c r="B199" s="64" t="s">
        <v>399</v>
      </c>
      <c r="C199" s="247" t="s">
        <v>400</v>
      </c>
      <c r="D199" s="194">
        <v>1158.32</v>
      </c>
      <c r="E199" s="194">
        <v>1674.18</v>
      </c>
      <c r="F199" s="45">
        <f t="shared" si="26"/>
        <v>144.53518889426067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65.59</v>
      </c>
      <c r="E201" s="194">
        <v>1575.2</v>
      </c>
      <c r="F201" s="45">
        <f t="shared" si="26"/>
        <v>2401.5856075621282</v>
      </c>
    </row>
    <row r="202" spans="1:6" ht="12.75" customHeight="1" x14ac:dyDescent="0.2">
      <c r="A202" s="63">
        <v>34</v>
      </c>
      <c r="B202" s="183" t="s">
        <v>405</v>
      </c>
      <c r="C202" s="247" t="s">
        <v>406</v>
      </c>
      <c r="D202" s="60">
        <f t="shared" ref="D202:E202" si="37">D203+D208+D216</f>
        <v>323.74</v>
      </c>
      <c r="E202" s="60">
        <f t="shared" si="37"/>
        <v>182.63</v>
      </c>
      <c r="F202" s="45">
        <f t="shared" si="26"/>
        <v>56.412553283499101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323.74</v>
      </c>
      <c r="E216" s="60">
        <f t="shared" si="40"/>
        <v>182.63</v>
      </c>
      <c r="F216" s="45">
        <f t="shared" si="26"/>
        <v>56.412553283499101</v>
      </c>
    </row>
    <row r="217" spans="1:6" ht="12.75" customHeight="1" x14ac:dyDescent="0.2">
      <c r="A217" s="63">
        <v>3431</v>
      </c>
      <c r="B217" s="182" t="s">
        <v>435</v>
      </c>
      <c r="C217" s="247" t="s">
        <v>436</v>
      </c>
      <c r="D217" s="194">
        <v>321.77</v>
      </c>
      <c r="E217" s="194">
        <v>182.63</v>
      </c>
      <c r="F217" s="45">
        <f t="shared" si="26"/>
        <v>56.757932684837002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1.97</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753626.02</v>
      </c>
      <c r="E299" s="60">
        <f>E152-E297+E298</f>
        <v>800464.15</v>
      </c>
      <c r="F299" s="45">
        <f t="shared" si="68"/>
        <v>106.21503620588896</v>
      </c>
    </row>
    <row r="300" spans="1:6" ht="12.75" customHeight="1" x14ac:dyDescent="0.2">
      <c r="A300" s="63" t="s">
        <v>581</v>
      </c>
      <c r="B300" s="64" t="s">
        <v>592</v>
      </c>
      <c r="C300" s="247" t="s">
        <v>593</v>
      </c>
      <c r="D300" s="60">
        <f>IF(D6&gt;=D299,D6-D299,0)</f>
        <v>253661.68999999994</v>
      </c>
      <c r="E300" s="60">
        <f>IF(E6&gt;=E299,E6-E299,0)</f>
        <v>154374.47000000009</v>
      </c>
      <c r="F300" s="45">
        <f t="shared" si="68"/>
        <v>60.858409482330636</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1900192.7</v>
      </c>
      <c r="E302" s="194">
        <v>2054571.89</v>
      </c>
      <c r="F302" s="45">
        <f t="shared" si="68"/>
        <v>108.12439654146655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338046.03</v>
      </c>
      <c r="E304" s="194">
        <v>267998.14</v>
      </c>
      <c r="F304" s="45">
        <f t="shared" si="68"/>
        <v>79.278594101519246</v>
      </c>
    </row>
    <row r="305" spans="1:6" ht="12" x14ac:dyDescent="0.2">
      <c r="A305" s="63">
        <v>9661</v>
      </c>
      <c r="B305" s="220" t="s">
        <v>602</v>
      </c>
      <c r="C305" s="247" t="s">
        <v>603</v>
      </c>
      <c r="D305" s="194">
        <v>123529.64</v>
      </c>
      <c r="E305" s="194">
        <v>144323.25</v>
      </c>
      <c r="F305" s="45">
        <f t="shared" si="68"/>
        <v>116.83289128018181</v>
      </c>
    </row>
    <row r="306" spans="1:6" ht="12.75" customHeight="1" x14ac:dyDescent="0.2">
      <c r="A306" s="249" t="s">
        <v>604</v>
      </c>
      <c r="B306" s="184" t="s">
        <v>605</v>
      </c>
      <c r="C306" s="250" t="s">
        <v>604</v>
      </c>
      <c r="D306" s="196">
        <v>178676.34</v>
      </c>
      <c r="E306" s="196">
        <v>87392.27</v>
      </c>
      <c r="F306" s="61">
        <f t="shared" si="68"/>
        <v>48.910935829556394</v>
      </c>
    </row>
    <row r="307" spans="1:6" s="55" customFormat="1" ht="20.100000000000001" customHeight="1" x14ac:dyDescent="0.2">
      <c r="A307" s="380" t="s">
        <v>606</v>
      </c>
      <c r="B307" s="38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2950.74</v>
      </c>
      <c r="E360" s="60">
        <f t="shared" si="86"/>
        <v>4039.07</v>
      </c>
      <c r="F360" s="45">
        <f t="shared" si="72"/>
        <v>136.88329029328239</v>
      </c>
    </row>
    <row r="361" spans="1:6" ht="12.75" customHeight="1" x14ac:dyDescent="0.2">
      <c r="A361" s="63">
        <v>41</v>
      </c>
      <c r="B361" s="64" t="s">
        <v>713</v>
      </c>
      <c r="C361" s="247" t="s">
        <v>714</v>
      </c>
      <c r="D361" s="60">
        <f t="shared" ref="D361:E361" si="87">D362+D366</f>
        <v>0</v>
      </c>
      <c r="E361" s="60">
        <f t="shared" si="87"/>
        <v>275.94</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275.94</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v>275.94</v>
      </c>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2950.74</v>
      </c>
      <c r="E373" s="60">
        <f t="shared" si="90"/>
        <v>3763.13</v>
      </c>
      <c r="F373" s="45">
        <f t="shared" si="72"/>
        <v>127.53173780136508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780</v>
      </c>
      <c r="E379" s="60">
        <f t="shared" si="92"/>
        <v>3763.13</v>
      </c>
      <c r="F379" s="45">
        <f t="shared" si="72"/>
        <v>482.45256410256411</v>
      </c>
    </row>
    <row r="380" spans="1:6" ht="12.75" customHeight="1" x14ac:dyDescent="0.2">
      <c r="A380" s="63">
        <v>4221</v>
      </c>
      <c r="B380" s="64" t="s">
        <v>647</v>
      </c>
      <c r="C380" s="247" t="s">
        <v>739</v>
      </c>
      <c r="D380" s="194">
        <v>0</v>
      </c>
      <c r="E380" s="194">
        <v>3763.13</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780</v>
      </c>
      <c r="E383" s="194"/>
      <c r="F383" s="45">
        <f t="shared" si="72"/>
        <v>0</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2170.7399999999998</v>
      </c>
      <c r="E401" s="60">
        <f t="shared" si="96"/>
        <v>0</v>
      </c>
      <c r="F401" s="45">
        <f t="shared" si="72"/>
        <v>0</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2170.7399999999998</v>
      </c>
      <c r="E403" s="194"/>
      <c r="F403" s="45">
        <f t="shared" si="72"/>
        <v>0</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2950.74</v>
      </c>
      <c r="E418" s="60">
        <f t="shared" si="102"/>
        <v>4039.07</v>
      </c>
      <c r="F418" s="45">
        <f t="shared" si="72"/>
        <v>136.88329029328239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192989</v>
      </c>
      <c r="E420" s="194">
        <v>0</v>
      </c>
      <c r="F420" s="45">
        <f t="shared" si="72"/>
        <v>0</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1007287.71</v>
      </c>
      <c r="E422" s="60">
        <f>E6+E308</f>
        <v>954838.62000000011</v>
      </c>
      <c r="F422" s="45">
        <f t="shared" si="72"/>
        <v>94.793037830273946</v>
      </c>
    </row>
    <row r="423" spans="1:6" ht="12.75" customHeight="1" x14ac:dyDescent="0.2">
      <c r="A423" s="63" t="s">
        <v>581</v>
      </c>
      <c r="B423" s="64" t="s">
        <v>804</v>
      </c>
      <c r="C423" s="247" t="s">
        <v>805</v>
      </c>
      <c r="D423" s="60">
        <f t="shared" ref="D423:E423" si="103">D299+D360</f>
        <v>756576.76</v>
      </c>
      <c r="E423" s="60">
        <f t="shared" si="103"/>
        <v>804503.22</v>
      </c>
      <c r="F423" s="45">
        <f t="shared" si="72"/>
        <v>106.33464607080978</v>
      </c>
    </row>
    <row r="424" spans="1:6" ht="12.75" customHeight="1" x14ac:dyDescent="0.2">
      <c r="A424" s="63" t="s">
        <v>581</v>
      </c>
      <c r="B424" s="64" t="s">
        <v>806</v>
      </c>
      <c r="C424" s="247" t="s">
        <v>807</v>
      </c>
      <c r="D424" s="60">
        <f t="shared" ref="D424:E424" si="104">IF(D422&gt;=D423,D422-D423,0)</f>
        <v>250710.94999999995</v>
      </c>
      <c r="E424" s="60">
        <f t="shared" si="104"/>
        <v>150335.40000000014</v>
      </c>
      <c r="F424" s="45">
        <f t="shared" si="72"/>
        <v>59.963635413610838</v>
      </c>
    </row>
    <row r="425" spans="1:6" ht="12.75" customHeight="1" x14ac:dyDescent="0.2">
      <c r="A425" s="63" t="s">
        <v>581</v>
      </c>
      <c r="B425" s="64" t="s">
        <v>808</v>
      </c>
      <c r="C425" s="247" t="s">
        <v>809</v>
      </c>
      <c r="D425" s="60">
        <f t="shared" ref="D425:E425" si="105">IF(D423&gt;=D422,D423-D422,0)</f>
        <v>0</v>
      </c>
      <c r="E425" s="60">
        <f t="shared" si="105"/>
        <v>0</v>
      </c>
      <c r="F425" s="45" t="str">
        <f t="shared" si="72"/>
        <v>-</v>
      </c>
    </row>
    <row r="426" spans="1:6" ht="12.75" customHeight="1" x14ac:dyDescent="0.2">
      <c r="A426" s="251" t="s">
        <v>810</v>
      </c>
      <c r="B426" s="183" t="s">
        <v>811</v>
      </c>
      <c r="C426" s="252" t="s">
        <v>812</v>
      </c>
      <c r="D426" s="60">
        <f t="shared" ref="D426:E426" si="106">IF(D302-D303+D419-D420&gt;=0,D302-D303+D419-D420,0)</f>
        <v>1707203.7</v>
      </c>
      <c r="E426" s="60">
        <f t="shared" si="106"/>
        <v>2054571.89</v>
      </c>
      <c r="F426" s="45">
        <f t="shared" si="72"/>
        <v>120.34720227000444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338046.03</v>
      </c>
      <c r="E428" s="81">
        <f t="shared" si="108"/>
        <v>267998.14</v>
      </c>
      <c r="F428" s="61">
        <f t="shared" si="72"/>
        <v>79.278594101519246</v>
      </c>
    </row>
    <row r="429" spans="1:6" s="55" customFormat="1" ht="20.100000000000001" customHeight="1" x14ac:dyDescent="0.2">
      <c r="A429" s="380" t="s">
        <v>818</v>
      </c>
      <c r="B429" s="38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1007287.71</v>
      </c>
      <c r="E643" s="60">
        <f>E422+E430</f>
        <v>954838.62000000011</v>
      </c>
      <c r="F643" s="45">
        <f t="shared" si="109"/>
        <v>94.793037830273946</v>
      </c>
    </row>
    <row r="644" spans="1:6" ht="12.75" customHeight="1" x14ac:dyDescent="0.2">
      <c r="A644" s="63" t="s">
        <v>581</v>
      </c>
      <c r="B644" s="64" t="s">
        <v>1237</v>
      </c>
      <c r="C644" s="247" t="s">
        <v>1238</v>
      </c>
      <c r="D644" s="60">
        <f>D423+D535</f>
        <v>756576.76</v>
      </c>
      <c r="E644" s="60">
        <f>E423+E535</f>
        <v>804503.22</v>
      </c>
      <c r="F644" s="45">
        <f t="shared" si="109"/>
        <v>106.33464607080978</v>
      </c>
    </row>
    <row r="645" spans="1:6" ht="12.75" customHeight="1" x14ac:dyDescent="0.2">
      <c r="A645" s="63" t="s">
        <v>581</v>
      </c>
      <c r="B645" s="64" t="s">
        <v>1239</v>
      </c>
      <c r="C645" s="247" t="s">
        <v>1240</v>
      </c>
      <c r="D645" s="60">
        <f t="shared" ref="D645:E645" si="163">IF(D643&gt;=D644,D643-D644,0)</f>
        <v>250710.94999999995</v>
      </c>
      <c r="E645" s="60">
        <f t="shared" si="163"/>
        <v>150335.40000000014</v>
      </c>
      <c r="F645" s="45">
        <f t="shared" si="109"/>
        <v>59.963635413610838</v>
      </c>
    </row>
    <row r="646" spans="1:6" ht="12.75" customHeight="1" x14ac:dyDescent="0.2">
      <c r="A646" s="63" t="s">
        <v>581</v>
      </c>
      <c r="B646" s="64" t="s">
        <v>1241</v>
      </c>
      <c r="C646" s="247" t="s">
        <v>1242</v>
      </c>
      <c r="D646" s="60">
        <f t="shared" ref="D646:E646" si="164">IF(D644&gt;=D643,D644-D643,0)</f>
        <v>0</v>
      </c>
      <c r="E646" s="60">
        <f t="shared" si="164"/>
        <v>0</v>
      </c>
      <c r="F646" s="45" t="str">
        <f t="shared" si="109"/>
        <v>-</v>
      </c>
    </row>
    <row r="647" spans="1:6" ht="24" x14ac:dyDescent="0.2">
      <c r="A647" s="251" t="s">
        <v>1243</v>
      </c>
      <c r="B647" s="64" t="s">
        <v>1244</v>
      </c>
      <c r="C647" s="252" t="s">
        <v>1243</v>
      </c>
      <c r="D647" s="60">
        <f>IF(D426-D427+D641-D642&gt;=0,D426-D427+D641-D642,0)</f>
        <v>1707203.7</v>
      </c>
      <c r="E647" s="60">
        <f>IF(E426-E427+E641-E642&gt;=0,E426-E427+E641-E642,0)</f>
        <v>2054571.89</v>
      </c>
      <c r="F647" s="45">
        <f t="shared" si="109"/>
        <v>120.34720227000444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1957914.65</v>
      </c>
      <c r="E649" s="60">
        <f t="shared" si="165"/>
        <v>2204907.29</v>
      </c>
      <c r="F649" s="45">
        <f t="shared" si="109"/>
        <v>112.61508717961736</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80" t="s">
        <v>1253</v>
      </c>
      <c r="B652" s="381"/>
      <c r="C652" s="171"/>
      <c r="D652" s="43"/>
      <c r="E652" s="43"/>
      <c r="F652" s="44"/>
    </row>
    <row r="653" spans="1:6" ht="12.75" customHeight="1" x14ac:dyDescent="0.2">
      <c r="A653" s="63">
        <v>11</v>
      </c>
      <c r="B653" s="64" t="s">
        <v>1254</v>
      </c>
      <c r="C653" s="247" t="s">
        <v>1255</v>
      </c>
      <c r="D653" s="194">
        <v>81402.91</v>
      </c>
      <c r="E653" s="194">
        <v>0</v>
      </c>
      <c r="F653" s="45">
        <f t="shared" ref="F653:F740" si="167">IF(D653&lt;&gt;0,IF(E653/D653&gt;=100,"&gt;&gt;100",E653/D653*100),"-")</f>
        <v>0</v>
      </c>
    </row>
    <row r="654" spans="1:6" ht="12.75" customHeight="1" x14ac:dyDescent="0.2">
      <c r="A654" s="63" t="s">
        <v>1256</v>
      </c>
      <c r="B654" s="64" t="s">
        <v>1257</v>
      </c>
      <c r="C654" s="247" t="s">
        <v>1256</v>
      </c>
      <c r="D654" s="194">
        <v>1587.39</v>
      </c>
      <c r="E654" s="194">
        <v>930752.14</v>
      </c>
      <c r="F654" s="45" t="str">
        <f t="shared" si="167"/>
        <v>&gt;&gt;100</v>
      </c>
    </row>
    <row r="655" spans="1:6" ht="12.75" customHeight="1" x14ac:dyDescent="0.2">
      <c r="A655" s="63" t="s">
        <v>1258</v>
      </c>
      <c r="B655" s="64" t="s">
        <v>1259</v>
      </c>
      <c r="C655" s="247" t="s">
        <v>1258</v>
      </c>
      <c r="D655" s="194">
        <v>82990.3</v>
      </c>
      <c r="E655" s="194">
        <v>930687.14</v>
      </c>
      <c r="F655" s="45">
        <f t="shared" si="167"/>
        <v>1121.4408671856831</v>
      </c>
    </row>
    <row r="656" spans="1:6" ht="24" x14ac:dyDescent="0.2">
      <c r="A656" s="63">
        <v>11</v>
      </c>
      <c r="B656" s="64" t="s">
        <v>1260</v>
      </c>
      <c r="C656" s="247" t="s">
        <v>1261</v>
      </c>
      <c r="D656" s="60">
        <f t="shared" ref="D656:E656" si="168">+D653+D654-D655</f>
        <v>0</v>
      </c>
      <c r="E656" s="60">
        <f t="shared" si="168"/>
        <v>65</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59</v>
      </c>
      <c r="E658" s="253">
        <v>58</v>
      </c>
      <c r="F658" s="45">
        <f t="shared" si="167"/>
        <v>98.305084745762713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47</v>
      </c>
      <c r="E660" s="253">
        <v>46</v>
      </c>
      <c r="F660" s="45">
        <f t="shared" si="167"/>
        <v>97.872340425531917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271527.46000000002</v>
      </c>
      <c r="E683" s="192">
        <v>108589.24</v>
      </c>
      <c r="F683" s="71">
        <f t="shared" si="167"/>
        <v>39.991991970167582</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19643.66</v>
      </c>
      <c r="E702" s="192">
        <v>20601.73</v>
      </c>
      <c r="F702" s="71">
        <f t="shared" si="167"/>
        <v>104.87724792630293</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42646.03</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1400</v>
      </c>
      <c r="E732" s="192">
        <v>6000</v>
      </c>
      <c r="F732" s="71">
        <f t="shared" si="167"/>
        <v>428.57142857142856</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7790.56</v>
      </c>
      <c r="E734" s="192">
        <v>7372.71</v>
      </c>
      <c r="F734" s="71">
        <f t="shared" si="167"/>
        <v>94.636457456203402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2890.5</v>
      </c>
      <c r="E738" s="194">
        <v>3560.49</v>
      </c>
      <c r="F738" s="45">
        <f t="shared" si="167"/>
        <v>123.17903476907108</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2033.32</v>
      </c>
      <c r="E741" s="192">
        <v>3440.46</v>
      </c>
      <c r="F741" s="71">
        <f t="shared" ref="F741:F1006" si="169">IF(D741&lt;&gt;0,IF(E741/D741&gt;=100,"&gt;&gt;100",E741/D741*100),"-")</f>
        <v>169.20406035449415</v>
      </c>
    </row>
    <row r="742" spans="1:6" ht="12.75" customHeight="1" x14ac:dyDescent="0.2">
      <c r="A742" s="70" t="s">
        <v>1413</v>
      </c>
      <c r="B742" s="65" t="s">
        <v>1414</v>
      </c>
      <c r="C742" s="278" t="s">
        <v>1413</v>
      </c>
      <c r="D742" s="192">
        <v>0</v>
      </c>
      <c r="E742" s="192">
        <v>152.86000000000001</v>
      </c>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v>1260</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6" t="s">
        <v>1947</v>
      </c>
      <c r="B1010" s="37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1989</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1998</v>
      </c>
      <c r="E3" s="308" t="s">
        <v>1999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2995</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2996</v>
      </c>
      <c r="C6" s="261" t="s">
        <v>2997</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2998</v>
      </c>
      <c r="C7" s="134" t="s">
        <v>2999</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2723</v>
      </c>
      <c r="B8" s="65" t="s">
        <v>3000</v>
      </c>
      <c r="C8" s="134" t="s">
        <v>2723</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2725</v>
      </c>
      <c r="B9" s="65" t="s">
        <v>3001</v>
      </c>
      <c r="C9" s="134" t="s">
        <v>2725</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2733</v>
      </c>
      <c r="B10" s="65" t="s">
        <v>3002</v>
      </c>
      <c r="C10" s="134" t="s">
        <v>2733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3003</v>
      </c>
      <c r="B11" s="65" t="s">
        <v>3004</v>
      </c>
      <c r="C11" s="134" t="s">
        <v>3003</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2757</v>
      </c>
      <c r="B12" s="65" t="s">
        <v>3005</v>
      </c>
      <c r="C12" s="134" t="s">
        <v>2757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3006</v>
      </c>
      <c r="B13" s="65" t="s">
        <v>3007</v>
      </c>
      <c r="C13" s="134" t="s">
        <v>3006</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3008</v>
      </c>
      <c r="B14" s="65" t="s">
        <v>637</v>
      </c>
      <c r="C14" s="134" t="s">
        <v>3008</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3009</v>
      </c>
      <c r="B15" s="65" t="s">
        <v>639</v>
      </c>
      <c r="C15" s="134" t="s">
        <v>3009</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3010</v>
      </c>
      <c r="B16" s="65" t="s">
        <v>641</v>
      </c>
      <c r="C16" s="134" t="s">
        <v>3010</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3011</v>
      </c>
      <c r="B17" s="65" t="s">
        <v>643</v>
      </c>
      <c r="C17" s="134" t="s">
        <v>3011</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3012</v>
      </c>
      <c r="B18" s="65" t="s">
        <v>3013</v>
      </c>
      <c r="C18" s="134" t="s">
        <v>3012</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3014</v>
      </c>
      <c r="B19" s="65" t="s">
        <v>3015</v>
      </c>
      <c r="C19" s="134" t="s">
        <v>3014</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3016</v>
      </c>
      <c r="B20" s="65" t="s">
        <v>647</v>
      </c>
      <c r="C20" s="134" t="s">
        <v>3016</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3017</v>
      </c>
      <c r="B21" s="65" t="s">
        <v>740</v>
      </c>
      <c r="C21" s="134" t="s">
        <v>3017</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3018</v>
      </c>
      <c r="B22" s="65" t="s">
        <v>651</v>
      </c>
      <c r="C22" s="134" t="s">
        <v>3018</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3019</v>
      </c>
      <c r="B23" s="65" t="s">
        <v>653</v>
      </c>
      <c r="C23" s="134" t="s">
        <v>3019</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3020</v>
      </c>
      <c r="B24" s="65" t="s">
        <v>3021</v>
      </c>
      <c r="C24" s="134" t="s">
        <v>3020</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3022</v>
      </c>
      <c r="B25" s="65" t="s">
        <v>657</v>
      </c>
      <c r="C25" s="134" t="s">
        <v>3022</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3023</v>
      </c>
      <c r="B26" s="65" t="s">
        <v>659</v>
      </c>
      <c r="C26" s="134" t="s">
        <v>3023</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3024</v>
      </c>
      <c r="B27" s="65" t="s">
        <v>662</v>
      </c>
      <c r="C27" s="134" t="s">
        <v>3024</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3025</v>
      </c>
      <c r="B28" s="65" t="s">
        <v>3026</v>
      </c>
      <c r="C28" s="134" t="s">
        <v>3025</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3027</v>
      </c>
      <c r="B29" s="65" t="s">
        <v>3028</v>
      </c>
      <c r="C29" s="134" t="s">
        <v>3027</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3029</v>
      </c>
      <c r="B30" s="65" t="s">
        <v>665</v>
      </c>
      <c r="C30" s="134" t="s">
        <v>3029</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3030</v>
      </c>
      <c r="B31" s="65" t="s">
        <v>3031</v>
      </c>
      <c r="C31" s="134" t="s">
        <v>3030</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3032</v>
      </c>
      <c r="B32" s="65" t="s">
        <v>669</v>
      </c>
      <c r="C32" s="134" t="s">
        <v>3032</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3033</v>
      </c>
      <c r="B33" s="65" t="s">
        <v>671</v>
      </c>
      <c r="C33" s="134" t="s">
        <v>3033</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3034</v>
      </c>
      <c r="B34" s="65" t="s">
        <v>3035</v>
      </c>
      <c r="C34" s="134" t="s">
        <v>3034</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3036</v>
      </c>
      <c r="B35" s="65" t="s">
        <v>3037</v>
      </c>
      <c r="C35" s="134" t="s">
        <v>3036</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3038</v>
      </c>
      <c r="B36" s="65" t="s">
        <v>756</v>
      </c>
      <c r="C36" s="134" t="s">
        <v>3038</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3039</v>
      </c>
      <c r="B37" s="65" t="s">
        <v>677</v>
      </c>
      <c r="C37" s="134" t="s">
        <v>3039</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3040</v>
      </c>
      <c r="B38" s="65" t="s">
        <v>679</v>
      </c>
      <c r="C38" s="134" t="s">
        <v>3040</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3041</v>
      </c>
      <c r="B39" s="65" t="s">
        <v>681</v>
      </c>
      <c r="C39" s="134" t="s">
        <v>3041</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3042</v>
      </c>
      <c r="B40" s="65" t="s">
        <v>3043</v>
      </c>
      <c r="C40" s="134" t="s">
        <v>3042</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3044</v>
      </c>
      <c r="B41" s="65" t="s">
        <v>3045</v>
      </c>
      <c r="C41" s="134" t="s">
        <v>3044</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3046</v>
      </c>
      <c r="B42" s="65" t="s">
        <v>685</v>
      </c>
      <c r="C42" s="134" t="s">
        <v>3046</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3047</v>
      </c>
      <c r="B43" s="65" t="s">
        <v>687</v>
      </c>
      <c r="C43" s="134" t="s">
        <v>3047</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3048</v>
      </c>
      <c r="B44" s="65" t="s">
        <v>3049</v>
      </c>
      <c r="C44" s="134" t="s">
        <v>3048</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3050</v>
      </c>
      <c r="B45" s="65" t="s">
        <v>3051</v>
      </c>
      <c r="C45" s="134" t="s">
        <v>3050</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3052</v>
      </c>
      <c r="B46" s="65" t="s">
        <v>691</v>
      </c>
      <c r="C46" s="134" t="s">
        <v>3052</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3053</v>
      </c>
      <c r="B47" s="65" t="s">
        <v>3054</v>
      </c>
      <c r="C47" s="134" t="s">
        <v>3053</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3055</v>
      </c>
      <c r="B48" s="65" t="s">
        <v>695</v>
      </c>
      <c r="C48" s="134" t="s">
        <v>3055</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3056</v>
      </c>
      <c r="B49" s="65" t="s">
        <v>697</v>
      </c>
      <c r="C49" s="134" t="s">
        <v>3056</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3057</v>
      </c>
      <c r="B50" s="65" t="s">
        <v>3058</v>
      </c>
      <c r="C50" s="134" t="s">
        <v>3057</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2769</v>
      </c>
      <c r="B51" s="65" t="s">
        <v>2663</v>
      </c>
      <c r="C51" s="134" t="s">
        <v>2769</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2783</v>
      </c>
      <c r="B52" s="65" t="s">
        <v>3059</v>
      </c>
      <c r="C52" s="134" t="s">
        <v>2783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2785</v>
      </c>
      <c r="B53" s="65" t="s">
        <v>3060</v>
      </c>
      <c r="C53" s="134" t="s">
        <v>2785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2791</v>
      </c>
      <c r="B54" s="65" t="s">
        <v>3061</v>
      </c>
      <c r="C54" s="134" t="s">
        <v>2791</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2861</v>
      </c>
      <c r="B55" s="65" t="s">
        <v>3062</v>
      </c>
      <c r="C55" s="134" t="s">
        <v>2861</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2863</v>
      </c>
      <c r="B56" s="65" t="s">
        <v>3063</v>
      </c>
      <c r="C56" s="134" t="s">
        <v>2863</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2865</v>
      </c>
      <c r="B57" s="65" t="s">
        <v>3064</v>
      </c>
      <c r="C57" s="134" t="s">
        <v>2865</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2867</v>
      </c>
      <c r="B58" s="65" t="s">
        <v>3065</v>
      </c>
      <c r="C58" s="134" t="s">
        <v>2867</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2869</v>
      </c>
      <c r="B59" s="65" t="s">
        <v>3066</v>
      </c>
      <c r="C59" s="134" t="s">
        <v>2869</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2871</v>
      </c>
      <c r="B60" s="65" t="s">
        <v>3067</v>
      </c>
      <c r="C60" s="134" t="s">
        <v>2871</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2873</v>
      </c>
      <c r="B61" s="65" t="s">
        <v>3068</v>
      </c>
      <c r="C61" s="134" t="s">
        <v>2873</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2875</v>
      </c>
      <c r="B62" s="65" t="s">
        <v>3069</v>
      </c>
      <c r="C62" s="134" t="s">
        <v>2875</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2877</v>
      </c>
      <c r="B63" s="65" t="s">
        <v>3070</v>
      </c>
      <c r="C63" s="134" t="s">
        <v>2877</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2879</v>
      </c>
      <c r="B64" s="65" t="s">
        <v>3071</v>
      </c>
      <c r="C64" s="134" t="s">
        <v>2879</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2881</v>
      </c>
      <c r="B65" s="65" t="s">
        <v>3072</v>
      </c>
      <c r="C65" s="134" t="s">
        <v>2881</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2883</v>
      </c>
      <c r="B66" s="65" t="s">
        <v>3073</v>
      </c>
      <c r="C66" s="134" t="s">
        <v>2883</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2885</v>
      </c>
      <c r="B67" s="65" t="s">
        <v>3074</v>
      </c>
      <c r="C67" s="134" t="s">
        <v>2885</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2887</v>
      </c>
      <c r="B68" s="65" t="s">
        <v>3075</v>
      </c>
      <c r="C68" s="134" t="s">
        <v>2887</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3076</v>
      </c>
      <c r="B69" s="65" t="s">
        <v>3077</v>
      </c>
      <c r="C69" s="134" t="s">
        <v>3076</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3078</v>
      </c>
      <c r="B70" s="65" t="s">
        <v>3079</v>
      </c>
      <c r="C70" s="134" t="s">
        <v>3078</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3080</v>
      </c>
      <c r="B71" s="65" t="s">
        <v>3081</v>
      </c>
      <c r="C71" s="134" t="s">
        <v>3080</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3082</v>
      </c>
      <c r="B72" s="65" t="s">
        <v>3083</v>
      </c>
      <c r="C72" s="134" t="s">
        <v>3082</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3084</v>
      </c>
      <c r="B73" s="65" t="s">
        <v>3085</v>
      </c>
      <c r="C73" s="134" t="s">
        <v>3084</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3086</v>
      </c>
      <c r="B74" s="65" t="s">
        <v>3087</v>
      </c>
      <c r="C74" s="134" t="s">
        <v>3086</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3088</v>
      </c>
      <c r="B75" s="65" t="s">
        <v>3089</v>
      </c>
      <c r="C75" s="134" t="s">
        <v>3088</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3090</v>
      </c>
      <c r="B76" s="65" t="s">
        <v>3091</v>
      </c>
      <c r="C76" s="134" t="s">
        <v>3090</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3092</v>
      </c>
      <c r="B77" s="65" t="s">
        <v>3093</v>
      </c>
      <c r="C77" s="134" t="s">
        <v>3092</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3094</v>
      </c>
      <c r="B78" s="65" t="s">
        <v>3095</v>
      </c>
      <c r="C78" s="134" t="s">
        <v>3094</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3096</v>
      </c>
      <c r="B79" s="65" t="s">
        <v>3097</v>
      </c>
      <c r="C79" s="134" t="s">
        <v>3096</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3098</v>
      </c>
      <c r="B80" s="65" t="s">
        <v>3099</v>
      </c>
      <c r="C80" s="134" t="s">
        <v>3098</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3100</v>
      </c>
      <c r="B81" s="65" t="s">
        <v>3101</v>
      </c>
      <c r="C81" s="134" t="s">
        <v>3100</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3102</v>
      </c>
      <c r="B82" s="65" t="s">
        <v>3103</v>
      </c>
      <c r="C82" s="134" t="s">
        <v>3102</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3104</v>
      </c>
      <c r="B83" s="65" t="s">
        <v>3105</v>
      </c>
      <c r="C83" s="134" t="s">
        <v>3104</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3106</v>
      </c>
      <c r="B84" s="65" t="s">
        <v>3107</v>
      </c>
      <c r="C84" s="134" t="s">
        <v>3106</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3108</v>
      </c>
      <c r="B85" s="65" t="s">
        <v>3109</v>
      </c>
      <c r="C85" s="134" t="s">
        <v>3108</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3110</v>
      </c>
      <c r="B86" s="65" t="s">
        <v>3111</v>
      </c>
      <c r="C86" s="134" t="s">
        <v>3110</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3112</v>
      </c>
      <c r="B87" s="65" t="s">
        <v>3113</v>
      </c>
      <c r="C87" s="134" t="s">
        <v>3112</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3114</v>
      </c>
      <c r="B88" s="65" t="s">
        <v>3115</v>
      </c>
      <c r="C88" s="134" t="s">
        <v>3114</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3116</v>
      </c>
      <c r="C89" s="134" t="s">
        <v>3117</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3118</v>
      </c>
      <c r="B90" s="65" t="s">
        <v>3119</v>
      </c>
      <c r="C90" s="134" t="s">
        <v>3118</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3120</v>
      </c>
      <c r="B91" s="65" t="s">
        <v>3121</v>
      </c>
      <c r="C91" s="134" t="s">
        <v>3120</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3122</v>
      </c>
      <c r="B92" s="65" t="s">
        <v>3123</v>
      </c>
      <c r="C92" s="134" t="s">
        <v>3122</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3124</v>
      </c>
      <c r="B93" s="65" t="s">
        <v>3125</v>
      </c>
      <c r="C93" s="134" t="s">
        <v>3124</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3126</v>
      </c>
      <c r="B94" s="65" t="s">
        <v>3127</v>
      </c>
      <c r="C94" s="134" t="s">
        <v>3126</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3128</v>
      </c>
      <c r="B95" s="65" t="s">
        <v>3129</v>
      </c>
      <c r="C95" s="134" t="s">
        <v>3128</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3130</v>
      </c>
      <c r="B96" s="65" t="s">
        <v>3131</v>
      </c>
      <c r="C96" s="134" t="s">
        <v>3130</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3132</v>
      </c>
      <c r="B97" s="65" t="s">
        <v>3133</v>
      </c>
      <c r="C97" s="134" t="s">
        <v>3132</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3134</v>
      </c>
      <c r="B98" s="65" t="s">
        <v>3135</v>
      </c>
      <c r="C98" s="134" t="s">
        <v>3134</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3136</v>
      </c>
      <c r="B99" s="65" t="s">
        <v>3137</v>
      </c>
      <c r="C99" s="134" t="s">
        <v>3136</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3138</v>
      </c>
      <c r="B100" s="65" t="s">
        <v>3139</v>
      </c>
      <c r="C100" s="134" t="s">
        <v>3138</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3140</v>
      </c>
      <c r="B101" s="65" t="s">
        <v>3141</v>
      </c>
      <c r="C101" s="134" t="s">
        <v>3140</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3142</v>
      </c>
      <c r="B102" s="65" t="s">
        <v>3143</v>
      </c>
      <c r="C102" s="134" t="s">
        <v>3142</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3144</v>
      </c>
      <c r="B103" s="65" t="s">
        <v>3145</v>
      </c>
      <c r="C103" s="134" t="s">
        <v>3144</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3146</v>
      </c>
      <c r="B104" s="65" t="s">
        <v>3147</v>
      </c>
      <c r="C104" s="134" t="s">
        <v>3146</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3148</v>
      </c>
      <c r="B105" s="65" t="s">
        <v>3149</v>
      </c>
      <c r="C105" s="134" t="s">
        <v>3148</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3150</v>
      </c>
      <c r="B106" s="65" t="s">
        <v>3151</v>
      </c>
      <c r="C106" s="134" t="s">
        <v>3150</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3152</v>
      </c>
      <c r="C107" s="134" t="s">
        <v>3153</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3154</v>
      </c>
      <c r="B108" s="65" t="s">
        <v>3155</v>
      </c>
      <c r="C108" s="134" t="s">
        <v>3154</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3156</v>
      </c>
      <c r="B109" s="65" t="s">
        <v>3157</v>
      </c>
      <c r="C109" s="134" t="s">
        <v>3156</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3158</v>
      </c>
      <c r="B110" s="65" t="s">
        <v>3159</v>
      </c>
      <c r="C110" s="134" t="s">
        <v>3158</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3160</v>
      </c>
      <c r="B111" s="65" t="s">
        <v>3161</v>
      </c>
      <c r="C111" s="134" t="s">
        <v>3160</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3162</v>
      </c>
      <c r="B112" s="65" t="s">
        <v>3163</v>
      </c>
      <c r="C112" s="134" t="s">
        <v>3162</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3164</v>
      </c>
      <c r="B113" s="65" t="s">
        <v>3165</v>
      </c>
      <c r="C113" s="134" t="s">
        <v>3164</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3166</v>
      </c>
      <c r="B114" s="65" t="s">
        <v>3167</v>
      </c>
      <c r="C114" s="134" t="s">
        <v>3166</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3168</v>
      </c>
      <c r="B115" s="65" t="s">
        <v>3169</v>
      </c>
      <c r="C115" s="134" t="s">
        <v>3168</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3170</v>
      </c>
      <c r="B116" s="65" t="s">
        <v>3171</v>
      </c>
      <c r="C116" s="134" t="s">
        <v>3170</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3172</v>
      </c>
      <c r="B117" s="65" t="s">
        <v>3173</v>
      </c>
      <c r="C117" s="134" t="s">
        <v>3172</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3174</v>
      </c>
      <c r="B118" s="65" t="s">
        <v>3175</v>
      </c>
      <c r="C118" s="134" t="s">
        <v>3174</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3176</v>
      </c>
      <c r="B119" s="65" t="s">
        <v>3177</v>
      </c>
      <c r="C119" s="134" t="s">
        <v>3176</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3178</v>
      </c>
      <c r="C120" s="134" t="s">
        <v>3179</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3180</v>
      </c>
      <c r="B121" s="65" t="s">
        <v>3181</v>
      </c>
      <c r="C121" s="134" t="s">
        <v>3180</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3182</v>
      </c>
      <c r="B122" s="65" t="s">
        <v>3183</v>
      </c>
      <c r="C122" s="134" t="s">
        <v>3182</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3184</v>
      </c>
      <c r="B123" s="65" t="s">
        <v>3185</v>
      </c>
      <c r="C123" s="134" t="s">
        <v>3184</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3186</v>
      </c>
      <c r="B124" s="65" t="s">
        <v>3187</v>
      </c>
      <c r="C124" s="134" t="s">
        <v>3186</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3188</v>
      </c>
      <c r="B125" s="65" t="s">
        <v>3189</v>
      </c>
      <c r="C125" s="134" t="s">
        <v>3188</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3190</v>
      </c>
      <c r="B126" s="65" t="s">
        <v>3191</v>
      </c>
      <c r="C126" s="134" t="s">
        <v>3190</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3192</v>
      </c>
      <c r="C127" s="134" t="s">
        <v>3193</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3194</v>
      </c>
      <c r="B128" s="65" t="s">
        <v>3181</v>
      </c>
      <c r="C128" s="134" t="s">
        <v>3194</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3195</v>
      </c>
      <c r="B129" s="65" t="s">
        <v>3183</v>
      </c>
      <c r="C129" s="134" t="s">
        <v>3195</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3196</v>
      </c>
      <c r="B130" s="65" t="s">
        <v>3185</v>
      </c>
      <c r="C130" s="134" t="s">
        <v>3196</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3197</v>
      </c>
      <c r="B131" s="65" t="s">
        <v>3187</v>
      </c>
      <c r="C131" s="134" t="s">
        <v>3197</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3198</v>
      </c>
      <c r="B132" s="65" t="s">
        <v>3189</v>
      </c>
      <c r="C132" s="134" t="s">
        <v>3198</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3199</v>
      </c>
      <c r="B133" s="65" t="s">
        <v>3191</v>
      </c>
      <c r="C133" s="134" t="s">
        <v>3199</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3200</v>
      </c>
      <c r="B134" s="65" t="s">
        <v>3201</v>
      </c>
      <c r="C134" s="134" t="s">
        <v>3200</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3202</v>
      </c>
      <c r="B135" s="65" t="s">
        <v>3203</v>
      </c>
      <c r="C135" s="134" t="s">
        <v>3202</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3204</v>
      </c>
      <c r="C136" s="134" t="s">
        <v>3205</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3206</v>
      </c>
      <c r="B137" s="65" t="s">
        <v>921</v>
      </c>
      <c r="C137" s="134" t="s">
        <v>3206</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3207</v>
      </c>
      <c r="B138" s="65" t="s">
        <v>923</v>
      </c>
      <c r="C138" s="134" t="s">
        <v>3207</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3208</v>
      </c>
      <c r="B139" s="65" t="s">
        <v>925</v>
      </c>
      <c r="C139" s="134" t="s">
        <v>3208</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3209</v>
      </c>
      <c r="B140" s="65" t="s">
        <v>1131</v>
      </c>
      <c r="C140" s="134" t="s">
        <v>3209</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3210</v>
      </c>
      <c r="B141" s="182" t="s">
        <v>1135</v>
      </c>
      <c r="C141" s="134" t="s">
        <v>3210</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3211</v>
      </c>
      <c r="B142" s="65" t="s">
        <v>937</v>
      </c>
      <c r="C142" s="134" t="s">
        <v>3211</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3212</v>
      </c>
      <c r="C143" s="134" t="s">
        <v>3213</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3214</v>
      </c>
      <c r="B144" s="65" t="s">
        <v>1137</v>
      </c>
      <c r="C144" s="134" t="s">
        <v>3214</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3215</v>
      </c>
      <c r="B145" s="65" t="s">
        <v>939</v>
      </c>
      <c r="C145" s="134" t="s">
        <v>3215</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3216</v>
      </c>
      <c r="B146" s="65" t="s">
        <v>3217</v>
      </c>
      <c r="C146" s="134" t="s">
        <v>3216</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3218</v>
      </c>
      <c r="B147" s="65" t="s">
        <v>3219</v>
      </c>
      <c r="C147" s="134" t="s">
        <v>3218</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3220</v>
      </c>
      <c r="B148" s="65" t="s">
        <v>3221</v>
      </c>
      <c r="C148" s="134" t="s">
        <v>3220</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3222</v>
      </c>
      <c r="B149" s="65" t="s">
        <v>3223</v>
      </c>
      <c r="C149" s="134" t="s">
        <v>3222</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3224</v>
      </c>
      <c r="B150" s="65" t="s">
        <v>3225</v>
      </c>
      <c r="C150" s="134" t="s">
        <v>3224</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3226</v>
      </c>
      <c r="B151" s="65" t="s">
        <v>3227</v>
      </c>
      <c r="C151" s="134" t="s">
        <v>3226</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3228</v>
      </c>
      <c r="B152" s="65" t="s">
        <v>3229</v>
      </c>
      <c r="C152" s="134" t="s">
        <v>3228</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3230</v>
      </c>
      <c r="B153" s="65" t="s">
        <v>3231</v>
      </c>
      <c r="C153" s="134" t="s">
        <v>3230</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3232</v>
      </c>
      <c r="B154" s="65" t="s">
        <v>3233</v>
      </c>
      <c r="C154" s="134" t="s">
        <v>3232</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3234</v>
      </c>
      <c r="B155" s="65" t="s">
        <v>3235</v>
      </c>
      <c r="C155" s="134" t="s">
        <v>3234</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3236</v>
      </c>
      <c r="B156" s="65" t="s">
        <v>3237</v>
      </c>
      <c r="C156" s="134" t="s">
        <v>3236</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3238</v>
      </c>
      <c r="B157" s="65" t="s">
        <v>3239</v>
      </c>
      <c r="C157" s="134" t="s">
        <v>3238</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3240</v>
      </c>
      <c r="B158" s="65" t="s">
        <v>3241</v>
      </c>
      <c r="C158" s="134" t="s">
        <v>3240</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3242</v>
      </c>
      <c r="B159" s="65" t="s">
        <v>3243</v>
      </c>
      <c r="C159" s="134" t="s">
        <v>3242</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3244</v>
      </c>
      <c r="B160" s="182" t="s">
        <v>3245</v>
      </c>
      <c r="C160" s="134" t="s">
        <v>3244</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3246</v>
      </c>
      <c r="B161" s="65" t="s">
        <v>3247</v>
      </c>
      <c r="C161" s="134" t="s">
        <v>3246</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3248</v>
      </c>
      <c r="B162" s="65" t="s">
        <v>3249</v>
      </c>
      <c r="C162" s="134" t="s">
        <v>3248</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3250</v>
      </c>
      <c r="B163" s="65" t="s">
        <v>3251</v>
      </c>
      <c r="C163" s="134" t="s">
        <v>3250</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3252</v>
      </c>
      <c r="B164" s="65" t="s">
        <v>3253</v>
      </c>
      <c r="C164" s="134" t="s">
        <v>3252</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3254</v>
      </c>
      <c r="B165" s="65" t="s">
        <v>3255</v>
      </c>
      <c r="C165" s="134" t="s">
        <v>3254</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3256</v>
      </c>
      <c r="B166" s="65" t="s">
        <v>3257</v>
      </c>
      <c r="C166" s="134" t="s">
        <v>3256</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3258</v>
      </c>
      <c r="B167" s="65" t="s">
        <v>3259</v>
      </c>
      <c r="C167" s="134" t="s">
        <v>3258</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3260</v>
      </c>
      <c r="B168" s="65" t="s">
        <v>3261</v>
      </c>
      <c r="C168" s="134" t="s">
        <v>3260</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3262</v>
      </c>
      <c r="B169" s="65" t="s">
        <v>3263</v>
      </c>
      <c r="C169" s="134" t="s">
        <v>3262</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3264</v>
      </c>
      <c r="B170" s="65" t="s">
        <v>3265</v>
      </c>
      <c r="C170" s="134" t="s">
        <v>3264</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3266</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3267</v>
      </c>
      <c r="B172" s="65" t="s">
        <v>3268</v>
      </c>
      <c r="C172" s="134" t="s">
        <v>3267</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3269</v>
      </c>
      <c r="B173" s="65" t="s">
        <v>3270</v>
      </c>
      <c r="C173" s="134" t="s">
        <v>3269</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3271</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3272</v>
      </c>
      <c r="C175" s="134" t="s">
        <v>3273</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3274</v>
      </c>
      <c r="B176" s="65" t="s">
        <v>3275</v>
      </c>
      <c r="C176" s="134" t="s">
        <v>3274</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2492</v>
      </c>
      <c r="B177" s="65" t="s">
        <v>3276</v>
      </c>
      <c r="C177" s="134" t="s">
        <v>2492</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2495</v>
      </c>
      <c r="B178" s="65" t="s">
        <v>2496</v>
      </c>
      <c r="C178" s="134" t="s">
        <v>2495</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2498</v>
      </c>
      <c r="B179" s="65" t="s">
        <v>2499</v>
      </c>
      <c r="C179" s="134" t="s">
        <v>2498</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2501</v>
      </c>
      <c r="B180" s="65" t="s">
        <v>3277</v>
      </c>
      <c r="C180" s="134" t="s">
        <v>2501</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3278</v>
      </c>
      <c r="B181" s="65" t="s">
        <v>3279</v>
      </c>
      <c r="C181" s="134" t="s">
        <v>3278</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3280</v>
      </c>
      <c r="B182" s="65" t="s">
        <v>3281</v>
      </c>
      <c r="C182" s="134" t="s">
        <v>3280</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3282</v>
      </c>
      <c r="B183" s="65" t="s">
        <v>3283</v>
      </c>
      <c r="C183" s="134" t="s">
        <v>3282</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2504</v>
      </c>
      <c r="B184" s="65" t="s">
        <v>2505</v>
      </c>
      <c r="C184" s="134" t="s">
        <v>2504</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2507</v>
      </c>
      <c r="B185" s="65" t="s">
        <v>3284</v>
      </c>
      <c r="C185" s="134" t="s">
        <v>2507</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3285</v>
      </c>
      <c r="B186" s="65" t="s">
        <v>3286</v>
      </c>
      <c r="C186" s="134" t="s">
        <v>3285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3287</v>
      </c>
      <c r="B187" s="65" t="s">
        <v>3288</v>
      </c>
      <c r="C187" s="134" t="s">
        <v>3287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3289</v>
      </c>
      <c r="B188" s="65" t="s">
        <v>3290</v>
      </c>
      <c r="C188" s="134" t="s">
        <v>3289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3291</v>
      </c>
      <c r="B189" s="65" t="s">
        <v>3292</v>
      </c>
      <c r="C189" s="134" t="s">
        <v>3291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3293</v>
      </c>
      <c r="B190" s="65" t="s">
        <v>3294</v>
      </c>
      <c r="C190" s="134" t="s">
        <v>3293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3295</v>
      </c>
      <c r="B191" s="65" t="s">
        <v>3296</v>
      </c>
      <c r="C191" s="134" t="s">
        <v>3295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3297</v>
      </c>
      <c r="B192" s="65" t="s">
        <v>3298</v>
      </c>
      <c r="C192" s="134" t="s">
        <v>3297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2510</v>
      </c>
      <c r="B193" s="65" t="s">
        <v>2511</v>
      </c>
      <c r="C193" s="134" t="s">
        <v>2510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2513</v>
      </c>
      <c r="B194" s="65" t="s">
        <v>2514</v>
      </c>
      <c r="C194" s="134" t="s">
        <v>2513</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2516</v>
      </c>
      <c r="B195" s="65" t="s">
        <v>2517</v>
      </c>
      <c r="C195" s="134" t="s">
        <v>2516</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2519</v>
      </c>
      <c r="B196" s="65" t="s">
        <v>3299</v>
      </c>
      <c r="C196" s="134" t="s">
        <v>2519</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3300</v>
      </c>
      <c r="B197" s="65" t="s">
        <v>3301</v>
      </c>
      <c r="C197" s="134" t="s">
        <v>3300</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3302</v>
      </c>
      <c r="B198" s="65" t="s">
        <v>3303</v>
      </c>
      <c r="C198" s="134" t="s">
        <v>3302</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3304</v>
      </c>
      <c r="B199" s="65" t="s">
        <v>3305</v>
      </c>
      <c r="C199" s="134" t="s">
        <v>3304</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3306</v>
      </c>
      <c r="B200" s="65" t="s">
        <v>3307</v>
      </c>
      <c r="C200" s="134" t="s">
        <v>3306</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3308</v>
      </c>
      <c r="B201" s="65" t="s">
        <v>3309</v>
      </c>
      <c r="C201" s="134" t="s">
        <v>3308</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3310</v>
      </c>
      <c r="B202" s="65" t="s">
        <v>3311</v>
      </c>
      <c r="C202" s="134" t="s">
        <v>3310</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3312</v>
      </c>
      <c r="C203" s="134" t="s">
        <v>3313</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3314</v>
      </c>
      <c r="B204" s="65" t="s">
        <v>3315</v>
      </c>
      <c r="C204" s="134" t="s">
        <v>3314</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3316</v>
      </c>
      <c r="B205" s="65" t="s">
        <v>3317</v>
      </c>
      <c r="C205" s="134" t="s">
        <v>3316</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3318</v>
      </c>
      <c r="B206" s="65" t="s">
        <v>3319</v>
      </c>
      <c r="C206" s="134" t="s">
        <v>3318</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3320</v>
      </c>
      <c r="B207" s="65" t="s">
        <v>2528</v>
      </c>
      <c r="C207" s="134" t="s">
        <v>3320</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3321</v>
      </c>
      <c r="B208" s="65" t="s">
        <v>3322</v>
      </c>
      <c r="C208" s="134" t="s">
        <v>3321</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3323</v>
      </c>
      <c r="B209" s="65" t="s">
        <v>2531</v>
      </c>
      <c r="C209" s="134" t="s">
        <v>3323</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3324</v>
      </c>
      <c r="C210" s="134" t="s">
        <v>3325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3326</v>
      </c>
      <c r="B211" s="65" t="s">
        <v>3315</v>
      </c>
      <c r="C211" s="134" t="s">
        <v>3326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3327</v>
      </c>
      <c r="B212" s="65" t="s">
        <v>3317</v>
      </c>
      <c r="C212" s="134" t="s">
        <v>3327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3328</v>
      </c>
      <c r="B213" s="65" t="s">
        <v>3319</v>
      </c>
      <c r="C213" s="134" t="s">
        <v>3328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3329</v>
      </c>
      <c r="B214" s="65" t="s">
        <v>2528</v>
      </c>
      <c r="C214" s="134" t="s">
        <v>3329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3330</v>
      </c>
      <c r="B215" s="65" t="s">
        <v>3322</v>
      </c>
      <c r="C215" s="134" t="s">
        <v>3330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3331</v>
      </c>
      <c r="B216" s="65" t="s">
        <v>2531</v>
      </c>
      <c r="C216" s="134" t="s">
        <v>3331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3332</v>
      </c>
      <c r="B217" s="65" t="s">
        <v>3333</v>
      </c>
      <c r="C217" s="134" t="s">
        <v>3332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3334</v>
      </c>
      <c r="B218" s="65" t="s">
        <v>3335</v>
      </c>
      <c r="C218" s="134" t="s">
        <v>3334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3336</v>
      </c>
      <c r="C219" s="134" t="s">
        <v>3337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3338</v>
      </c>
      <c r="B220" s="65" t="s">
        <v>3339</v>
      </c>
      <c r="C220" s="134" t="s">
        <v>3338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3340</v>
      </c>
      <c r="B221" s="65" t="s">
        <v>3341</v>
      </c>
      <c r="C221" s="134" t="s">
        <v>3340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3342</v>
      </c>
      <c r="B222" s="65" t="s">
        <v>3343</v>
      </c>
      <c r="C222" s="134" t="s">
        <v>3342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3344</v>
      </c>
      <c r="B223" s="65" t="s">
        <v>3345</v>
      </c>
      <c r="C223" s="134" t="s">
        <v>3344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3346</v>
      </c>
      <c r="B224" s="65" t="s">
        <v>3347</v>
      </c>
      <c r="C224" s="134" t="s">
        <v>3346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3348</v>
      </c>
      <c r="B225" s="65" t="s">
        <v>3349</v>
      </c>
      <c r="C225" s="134" t="s">
        <v>3348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3350</v>
      </c>
      <c r="B226" s="65" t="s">
        <v>3351</v>
      </c>
      <c r="C226" s="134" t="s">
        <v>3350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3352</v>
      </c>
      <c r="B227" s="65" t="s">
        <v>3353</v>
      </c>
      <c r="C227" s="134" t="s">
        <v>3352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3354</v>
      </c>
      <c r="B228" s="65" t="s">
        <v>3355</v>
      </c>
      <c r="C228" s="134" t="s">
        <v>3354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3356</v>
      </c>
      <c r="B229" s="65" t="s">
        <v>3357</v>
      </c>
      <c r="C229" s="134" t="s">
        <v>3356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3358</v>
      </c>
      <c r="B230" s="65" t="s">
        <v>3359</v>
      </c>
      <c r="C230" s="134" t="s">
        <v>3358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3360</v>
      </c>
      <c r="B231" s="65" t="s">
        <v>3361</v>
      </c>
      <c r="C231" s="134" t="s">
        <v>3360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3362</v>
      </c>
      <c r="B232" s="65" t="s">
        <v>3363</v>
      </c>
      <c r="C232" s="134" t="s">
        <v>3362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3364</v>
      </c>
      <c r="B233" s="65" t="s">
        <v>3365</v>
      </c>
      <c r="C233" s="134" t="s">
        <v>3364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3366</v>
      </c>
      <c r="B234" s="65" t="s">
        <v>3367</v>
      </c>
      <c r="C234" s="134" t="s">
        <v>3366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3368</v>
      </c>
      <c r="B235" s="182" t="s">
        <v>3369</v>
      </c>
      <c r="C235" s="134" t="s">
        <v>3368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3370</v>
      </c>
      <c r="C236" s="134" t="s">
        <v>3371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3372</v>
      </c>
      <c r="B237" s="65" t="s">
        <v>3373</v>
      </c>
      <c r="C237" s="134" t="s">
        <v>3372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3374</v>
      </c>
      <c r="B238" s="65" t="s">
        <v>3375</v>
      </c>
      <c r="C238" s="134" t="s">
        <v>3374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3376</v>
      </c>
      <c r="C239" s="134" t="s">
        <v>3377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3378</v>
      </c>
      <c r="C240" s="134" t="s">
        <v>3379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3380</v>
      </c>
      <c r="C241" s="134" t="s">
        <v>3381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3382</v>
      </c>
      <c r="C242" s="134" t="s">
        <v>3383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3384</v>
      </c>
      <c r="C243" s="134" t="s">
        <v>3385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3386</v>
      </c>
      <c r="C244" s="134" t="s">
        <v>3387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3388</v>
      </c>
      <c r="C245" s="134" t="s">
        <v>3389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2539</v>
      </c>
      <c r="B246" s="65" t="s">
        <v>3390</v>
      </c>
      <c r="C246" s="134" t="s">
        <v>2539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3391</v>
      </c>
      <c r="B247" s="65" t="s">
        <v>3392</v>
      </c>
      <c r="C247" s="134" t="s">
        <v>3391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3393</v>
      </c>
      <c r="B248" s="65" t="s">
        <v>3394</v>
      </c>
      <c r="C248" s="134" t="s">
        <v>3393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3395</v>
      </c>
      <c r="B249" s="65" t="s">
        <v>3396</v>
      </c>
      <c r="C249" s="134" t="s">
        <v>3395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3397</v>
      </c>
      <c r="B250" s="65" t="s">
        <v>3398</v>
      </c>
      <c r="C250" s="134" t="s">
        <v>3397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3399</v>
      </c>
      <c r="B251" s="65" t="s">
        <v>3400</v>
      </c>
      <c r="C251" s="134" t="s">
        <v>3399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3401</v>
      </c>
      <c r="B252" s="65" t="s">
        <v>3402</v>
      </c>
      <c r="C252" s="134" t="s">
        <v>3401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3403</v>
      </c>
      <c r="B253" s="65" t="s">
        <v>3404</v>
      </c>
      <c r="C253" s="134" t="s">
        <v>3403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3405</v>
      </c>
      <c r="B254" s="65" t="s">
        <v>3406</v>
      </c>
      <c r="C254" s="134" t="s">
        <v>3405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3407</v>
      </c>
      <c r="B255" s="65" t="s">
        <v>3408</v>
      </c>
      <c r="C255" s="134" t="s">
        <v>3407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3409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3412</v>
      </c>
      <c r="B259" s="65" t="s">
        <v>3413</v>
      </c>
      <c r="C259" s="134" t="s">
        <v>3412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3417</v>
      </c>
      <c r="B263" s="65" t="s">
        <v>3418</v>
      </c>
      <c r="C263" s="134" t="s">
        <v>3417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3419</v>
      </c>
      <c r="B264" s="65" t="s">
        <v>3420</v>
      </c>
      <c r="C264" s="134" t="s">
        <v>3419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3421</v>
      </c>
      <c r="B265" s="65" t="s">
        <v>3422</v>
      </c>
      <c r="C265" s="134" t="s">
        <v>3421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3423</v>
      </c>
      <c r="B266" s="65" t="s">
        <v>3424</v>
      </c>
      <c r="C266" s="134" t="s">
        <v>3423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3425</v>
      </c>
      <c r="B267" s="65" t="s">
        <v>3426</v>
      </c>
      <c r="C267" s="134" t="s">
        <v>3425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3427</v>
      </c>
      <c r="B268" s="65" t="s">
        <v>3428</v>
      </c>
      <c r="C268" s="134" t="s">
        <v>3427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3429</v>
      </c>
      <c r="B269" s="65" t="s">
        <v>3430</v>
      </c>
      <c r="C269" s="134" t="s">
        <v>3429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3431</v>
      </c>
      <c r="B270" s="65" t="s">
        <v>3432</v>
      </c>
      <c r="C270" s="134" t="s">
        <v>3431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3433</v>
      </c>
      <c r="B271" s="65" t="s">
        <v>3434</v>
      </c>
      <c r="C271" s="134" t="s">
        <v>3433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3435</v>
      </c>
      <c r="B272" s="65" t="s">
        <v>3436</v>
      </c>
      <c r="C272" s="134" t="s">
        <v>3435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3438</v>
      </c>
      <c r="B274" s="65" t="s">
        <v>3439</v>
      </c>
      <c r="C274" s="134" t="s">
        <v>3438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3440</v>
      </c>
      <c r="B275" s="65" t="s">
        <v>3441</v>
      </c>
      <c r="C275" s="134" t="s">
        <v>3440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3442</v>
      </c>
      <c r="B276" s="65" t="s">
        <v>3443</v>
      </c>
      <c r="C276" s="134" t="s">
        <v>3442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3444</v>
      </c>
      <c r="B277" s="65" t="s">
        <v>3445</v>
      </c>
      <c r="C277" s="134" t="s">
        <v>3444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3446</v>
      </c>
      <c r="B278" s="65" t="s">
        <v>3447</v>
      </c>
      <c r="C278" s="134" t="s">
        <v>3446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3448</v>
      </c>
      <c r="B279" s="65" t="s">
        <v>3449</v>
      </c>
      <c r="C279" s="134" t="s">
        <v>3448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3450</v>
      </c>
      <c r="B280" s="65" t="s">
        <v>3451</v>
      </c>
      <c r="C280" s="134" t="s">
        <v>3450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3452</v>
      </c>
      <c r="B281" s="65" t="s">
        <v>3453</v>
      </c>
      <c r="C281" s="134" t="s">
        <v>3452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3454</v>
      </c>
      <c r="B282" s="65" t="s">
        <v>3455</v>
      </c>
      <c r="C282" s="134" t="s">
        <v>3454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3456</v>
      </c>
      <c r="B283" s="65" t="s">
        <v>150</v>
      </c>
      <c r="C283" s="134" t="s">
        <v>3456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3457</v>
      </c>
      <c r="B284" s="65" t="s">
        <v>3458</v>
      </c>
      <c r="C284" s="134" t="s">
        <v>3457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3459</v>
      </c>
      <c r="B285" s="65" t="s">
        <v>3460</v>
      </c>
      <c r="C285" s="134" t="s">
        <v>3459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3461</v>
      </c>
      <c r="B286" s="65" t="s">
        <v>3462</v>
      </c>
      <c r="C286" s="134" t="s">
        <v>3461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3463</v>
      </c>
      <c r="B287" s="65" t="s">
        <v>3464</v>
      </c>
      <c r="C287" s="134" t="s">
        <v>3463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3465</v>
      </c>
      <c r="B288" s="65" t="s">
        <v>3466</v>
      </c>
      <c r="C288" s="134" t="s">
        <v>3465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3467</v>
      </c>
      <c r="B289" s="65" t="s">
        <v>3468</v>
      </c>
      <c r="C289" s="134" t="s">
        <v>3467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3469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3470</v>
      </c>
      <c r="B291" s="65" t="s">
        <v>3471</v>
      </c>
      <c r="C291" s="134" t="s">
        <v>3470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3472</v>
      </c>
      <c r="B292" s="65" t="s">
        <v>3473</v>
      </c>
      <c r="C292" s="134" t="s">
        <v>3472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3474</v>
      </c>
      <c r="B293" s="65" t="s">
        <v>3475</v>
      </c>
      <c r="C293" s="134" t="s">
        <v>3474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3476</v>
      </c>
      <c r="B294" s="65" t="s">
        <v>3477</v>
      </c>
      <c r="C294" s="134" t="s">
        <v>3476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3478</v>
      </c>
      <c r="B295" s="65" t="s">
        <v>3479</v>
      </c>
      <c r="C295" s="134" t="s">
        <v>3478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3480</v>
      </c>
      <c r="B296" s="65" t="s">
        <v>3481</v>
      </c>
      <c r="C296" s="134" t="s">
        <v>3480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3482</v>
      </c>
      <c r="B297" s="74" t="s">
        <v>3483</v>
      </c>
      <c r="C297" s="134" t="s">
        <v>3482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1253</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3484</v>
      </c>
      <c r="B299" s="65" t="s">
        <v>3485</v>
      </c>
      <c r="C299" s="134" t="s">
        <v>3486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3484</v>
      </c>
      <c r="B300" s="65" t="s">
        <v>3487</v>
      </c>
      <c r="C300" s="134" t="s">
        <v>3488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3489</v>
      </c>
      <c r="B301" s="65" t="s">
        <v>3490</v>
      </c>
      <c r="C301" s="134" t="s">
        <v>3491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3489</v>
      </c>
      <c r="B302" s="65" t="s">
        <v>3492</v>
      </c>
      <c r="C302" s="134" t="s">
        <v>3493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3489</v>
      </c>
      <c r="B303" s="65" t="s">
        <v>3494</v>
      </c>
      <c r="C303" s="134" t="s">
        <v>3495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3496</v>
      </c>
      <c r="B304" s="65" t="s">
        <v>3497</v>
      </c>
      <c r="C304" s="134" t="s">
        <v>3498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3496</v>
      </c>
      <c r="B305" s="65" t="s">
        <v>3499</v>
      </c>
      <c r="C305" s="134" t="s">
        <v>3500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3496</v>
      </c>
      <c r="B306" s="65" t="s">
        <v>3501</v>
      </c>
      <c r="C306" s="134" t="s">
        <v>3502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3503</v>
      </c>
      <c r="B307" s="65" t="s">
        <v>3504</v>
      </c>
      <c r="C307" s="134" t="s">
        <v>3503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3505</v>
      </c>
      <c r="B308" s="65" t="s">
        <v>3506</v>
      </c>
      <c r="C308" s="134" t="s">
        <v>3505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3507</v>
      </c>
      <c r="B309" s="65" t="s">
        <v>3508</v>
      </c>
      <c r="C309" s="134" t="s">
        <v>3507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3509</v>
      </c>
      <c r="B310" s="65" t="s">
        <v>3510</v>
      </c>
      <c r="C310" s="134" t="s">
        <v>3509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3511</v>
      </c>
      <c r="B311" s="65" t="s">
        <v>3512</v>
      </c>
      <c r="C311" s="134" t="s">
        <v>3511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3513</v>
      </c>
      <c r="B312" s="65" t="s">
        <v>3514</v>
      </c>
      <c r="C312" s="134" t="s">
        <v>3513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3515</v>
      </c>
      <c r="B313" s="65" t="s">
        <v>3516</v>
      </c>
      <c r="C313" s="134" t="s">
        <v>3515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3517</v>
      </c>
      <c r="B314" s="65" t="s">
        <v>3518</v>
      </c>
      <c r="C314" s="134" t="s">
        <v>3517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3519</v>
      </c>
      <c r="B315" s="65" t="s">
        <v>3520</v>
      </c>
      <c r="C315" s="134" t="s">
        <v>3519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3521</v>
      </c>
      <c r="B316" s="65" t="s">
        <v>3522</v>
      </c>
      <c r="C316" s="134" t="s">
        <v>3521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3523</v>
      </c>
      <c r="B317" s="65" t="s">
        <v>3524</v>
      </c>
      <c r="C317" s="134" t="s">
        <v>3523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3525</v>
      </c>
      <c r="B318" s="65" t="s">
        <v>3526</v>
      </c>
      <c r="C318" s="134" t="s">
        <v>3525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3527</v>
      </c>
      <c r="B319" s="65" t="s">
        <v>3528</v>
      </c>
      <c r="C319" s="134" t="s">
        <v>3527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3529</v>
      </c>
      <c r="B320" s="65" t="s">
        <v>3530</v>
      </c>
      <c r="C320" s="134" t="s">
        <v>3529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3531</v>
      </c>
      <c r="B321" s="65" t="s">
        <v>3532</v>
      </c>
      <c r="C321" s="134" t="s">
        <v>3531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3539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3541</v>
      </c>
      <c r="B330" s="65" t="s">
        <v>3542</v>
      </c>
      <c r="C330" s="134" t="s">
        <v>3541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3543</v>
      </c>
      <c r="B331" s="65" t="s">
        <v>3544</v>
      </c>
      <c r="C331" s="134" t="s">
        <v>3543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3545</v>
      </c>
      <c r="B332" s="65" t="s">
        <v>3546</v>
      </c>
      <c r="C332" s="134" t="s">
        <v>3545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3547</v>
      </c>
      <c r="B333" s="65" t="s">
        <v>3548</v>
      </c>
      <c r="C333" s="134" t="s">
        <v>3547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3549</v>
      </c>
      <c r="B334" s="65" t="s">
        <v>3550</v>
      </c>
      <c r="C334" s="134" t="s">
        <v>3549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3551</v>
      </c>
      <c r="B335" s="65" t="s">
        <v>3552</v>
      </c>
      <c r="C335" s="134" t="s">
        <v>3553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3551</v>
      </c>
      <c r="B336" s="65" t="s">
        <v>3554</v>
      </c>
      <c r="C336" s="134" t="s">
        <v>3555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3556</v>
      </c>
      <c r="B337" s="65" t="s">
        <v>3557</v>
      </c>
      <c r="C337" s="134" t="s">
        <v>3558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3556</v>
      </c>
      <c r="B338" s="65" t="s">
        <v>3559</v>
      </c>
      <c r="C338" s="134" t="s">
        <v>3560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3561</v>
      </c>
      <c r="B339" s="65" t="s">
        <v>3562</v>
      </c>
      <c r="C339" s="134" t="s">
        <v>3563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3561</v>
      </c>
      <c r="B340" s="65" t="s">
        <v>3564</v>
      </c>
      <c r="C340" s="134" t="s">
        <v>3565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3566</v>
      </c>
      <c r="B341" s="65" t="s">
        <v>3567</v>
      </c>
      <c r="C341" s="134" t="s">
        <v>3568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3566</v>
      </c>
      <c r="B342" s="65" t="s">
        <v>3569</v>
      </c>
      <c r="C342" s="134" t="s">
        <v>3570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3571</v>
      </c>
      <c r="C343" s="134" t="s">
        <v>3572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3573</v>
      </c>
      <c r="B344" s="182" t="s">
        <v>3574</v>
      </c>
      <c r="C344" s="134" t="s">
        <v>3573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3575</v>
      </c>
      <c r="C345" s="134" t="s">
        <v>3576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3577</v>
      </c>
      <c r="C346" s="134" t="s">
        <v>3578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3579</v>
      </c>
      <c r="C348" s="134" t="s">
        <v>3580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3581</v>
      </c>
      <c r="C349" s="134" t="s">
        <v>3582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3583</v>
      </c>
      <c r="B350" s="182" t="s">
        <v>3584</v>
      </c>
      <c r="C350" s="134" t="s">
        <v>3583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3585</v>
      </c>
      <c r="C351" s="134" t="s">
        <v>3586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3587</v>
      </c>
      <c r="C352" s="134" t="s">
        <v>3588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3589</v>
      </c>
      <c r="C356" s="134" t="s">
        <v>3590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3591</v>
      </c>
      <c r="C357" s="134" t="s">
        <v>3592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3593</v>
      </c>
      <c r="C359" s="134" t="s">
        <v>3594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3595</v>
      </c>
      <c r="C361" s="134" t="s">
        <v>3596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3597</v>
      </c>
      <c r="C362" s="134" t="s">
        <v>3598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3599</v>
      </c>
      <c r="C363" s="134" t="s">
        <v>3600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3601</v>
      </c>
      <c r="B364" s="182" t="s">
        <v>3602</v>
      </c>
      <c r="C364" s="134" t="s">
        <v>3601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3606</v>
      </c>
      <c r="B368" s="182" t="s">
        <v>3607</v>
      </c>
      <c r="C368" s="134" t="s">
        <v>3606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3609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3619</v>
      </c>
      <c r="B380" s="65" t="s">
        <v>3620</v>
      </c>
      <c r="C380" s="134" t="s">
        <v>3619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3621</v>
      </c>
      <c r="B381" s="65" t="s">
        <v>3622</v>
      </c>
      <c r="C381" s="134" t="s">
        <v>3621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3623</v>
      </c>
      <c r="B382" s="65" t="s">
        <v>3624</v>
      </c>
      <c r="C382" s="134" t="s">
        <v>3623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3625</v>
      </c>
      <c r="B383" s="65" t="s">
        <v>3626</v>
      </c>
      <c r="C383" s="134" t="s">
        <v>3625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3627</v>
      </c>
      <c r="B384" s="65" t="s">
        <v>3628</v>
      </c>
      <c r="C384" s="134" t="s">
        <v>3627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3629</v>
      </c>
      <c r="B385" s="65" t="s">
        <v>3630</v>
      </c>
      <c r="C385" s="134" t="s">
        <v>3629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3631</v>
      </c>
      <c r="B386" s="182" t="s">
        <v>3632</v>
      </c>
      <c r="C386" s="134" t="s">
        <v>3631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3633</v>
      </c>
      <c r="B387" s="182" t="s">
        <v>3634</v>
      </c>
      <c r="C387" s="134" t="s">
        <v>3633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3635</v>
      </c>
      <c r="B388" s="182" t="s">
        <v>3636</v>
      </c>
      <c r="C388" s="134" t="s">
        <v>3635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3637</v>
      </c>
      <c r="B389" s="182" t="s">
        <v>3638</v>
      </c>
      <c r="C389" s="134" t="s">
        <v>3637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3639</v>
      </c>
      <c r="B390" s="286" t="s">
        <v>3640</v>
      </c>
      <c r="C390" s="287" t="s">
        <v>3639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3641</v>
      </c>
      <c r="B391" s="286" t="s">
        <v>3642</v>
      </c>
      <c r="C391" s="287" t="s">
        <v>3641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3643</v>
      </c>
      <c r="B392" s="286" t="s">
        <v>3644</v>
      </c>
      <c r="C392" s="287" t="s">
        <v>3643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3645</v>
      </c>
      <c r="B393" s="286" t="s">
        <v>3646</v>
      </c>
      <c r="C393" s="287" t="s">
        <v>3645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3647</v>
      </c>
      <c r="B394" s="286" t="s">
        <v>3648</v>
      </c>
      <c r="C394" s="287" t="s">
        <v>3647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3649</v>
      </c>
      <c r="B395" s="286" t="s">
        <v>3650</v>
      </c>
      <c r="C395" s="287" t="s">
        <v>3649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3651</v>
      </c>
      <c r="B396" s="86" t="s">
        <v>3652</v>
      </c>
      <c r="C396" s="255" t="s">
        <v>3651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2721</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2723</v>
      </c>
      <c r="B5" s="142" t="s">
        <v>2724</v>
      </c>
      <c r="C5" s="138" t="s">
        <v>2723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2725</v>
      </c>
      <c r="B6" s="183" t="s">
        <v>2726</v>
      </c>
      <c r="C6" s="139" t="s">
        <v>2725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2727</v>
      </c>
      <c r="B7" s="64" t="s">
        <v>2728</v>
      </c>
      <c r="C7" s="139" t="s">
        <v>2727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2729</v>
      </c>
      <c r="B8" s="64" t="s">
        <v>2730</v>
      </c>
      <c r="C8" s="139" t="s">
        <v>2729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2731</v>
      </c>
      <c r="B9" s="64" t="s">
        <v>2732</v>
      </c>
      <c r="C9" s="139" t="s">
        <v>2731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2733</v>
      </c>
      <c r="B10" s="64" t="s">
        <v>2734</v>
      </c>
      <c r="C10" s="139" t="s">
        <v>2733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2735</v>
      </c>
      <c r="B11" s="64" t="s">
        <v>2736</v>
      </c>
      <c r="C11" s="139" t="s">
        <v>2735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2737</v>
      </c>
      <c r="B12" s="64" t="s">
        <v>2738</v>
      </c>
      <c r="C12" s="139" t="s">
        <v>2737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2739</v>
      </c>
      <c r="B13" s="64" t="s">
        <v>2740</v>
      </c>
      <c r="C13" s="139" t="s">
        <v>2739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2741</v>
      </c>
      <c r="B14" s="64" t="s">
        <v>2742</v>
      </c>
      <c r="C14" s="139" t="s">
        <v>2741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2743</v>
      </c>
      <c r="B15" s="64" t="s">
        <v>2744</v>
      </c>
      <c r="C15" s="139" t="s">
        <v>2743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2745</v>
      </c>
      <c r="B16" s="64" t="s">
        <v>2746</v>
      </c>
      <c r="C16" s="139" t="s">
        <v>2745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2747</v>
      </c>
      <c r="B17" s="64" t="s">
        <v>2748</v>
      </c>
      <c r="C17" s="139" t="s">
        <v>2747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2749</v>
      </c>
      <c r="B18" s="64" t="s">
        <v>2750</v>
      </c>
      <c r="C18" s="139" t="s">
        <v>2749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2751</v>
      </c>
      <c r="B19" s="64" t="s">
        <v>2752</v>
      </c>
      <c r="C19" s="139" t="s">
        <v>2751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2753</v>
      </c>
      <c r="B20" s="64" t="s">
        <v>2754</v>
      </c>
      <c r="C20" s="139" t="s">
        <v>2753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2755</v>
      </c>
      <c r="B21" s="64" t="s">
        <v>2756</v>
      </c>
      <c r="C21" s="139" t="s">
        <v>2755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2757</v>
      </c>
      <c r="B22" s="64" t="s">
        <v>2758</v>
      </c>
      <c r="C22" s="139" t="s">
        <v>2757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2759</v>
      </c>
      <c r="B23" s="64" t="s">
        <v>2760</v>
      </c>
      <c r="C23" s="139" t="s">
        <v>2759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2761</v>
      </c>
      <c r="B24" s="64" t="s">
        <v>2762</v>
      </c>
      <c r="C24" s="139" t="s">
        <v>2761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2763</v>
      </c>
      <c r="B25" s="64" t="s">
        <v>2764</v>
      </c>
      <c r="C25" s="139" t="s">
        <v>2763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2765</v>
      </c>
      <c r="B26" s="64" t="s">
        <v>2766</v>
      </c>
      <c r="C26" s="139" t="s">
        <v>2765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2767</v>
      </c>
      <c r="B27" s="64" t="s">
        <v>2768</v>
      </c>
      <c r="C27" s="139" t="s">
        <v>2767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2769</v>
      </c>
      <c r="B28" s="64" t="s">
        <v>2770</v>
      </c>
      <c r="C28" s="139" t="s">
        <v>2769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2771</v>
      </c>
      <c r="B29" s="64" t="s">
        <v>2772</v>
      </c>
      <c r="C29" s="139" t="s">
        <v>2771</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2773</v>
      </c>
      <c r="B30" s="64" t="s">
        <v>2774</v>
      </c>
      <c r="C30" s="139" t="s">
        <v>2773</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2775</v>
      </c>
      <c r="B31" s="64" t="s">
        <v>2776</v>
      </c>
      <c r="C31" s="139" t="s">
        <v>2775</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2777</v>
      </c>
      <c r="B32" s="64" t="s">
        <v>2778</v>
      </c>
      <c r="C32" s="139" t="s">
        <v>2777</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2779</v>
      </c>
      <c r="B33" s="64" t="s">
        <v>2780</v>
      </c>
      <c r="C33" s="139" t="s">
        <v>2779</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2781</v>
      </c>
      <c r="B34" s="64" t="s">
        <v>2782</v>
      </c>
      <c r="C34" s="139" t="s">
        <v>2781</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2783</v>
      </c>
      <c r="B35" s="64" t="s">
        <v>2784</v>
      </c>
      <c r="C35" s="139" t="s">
        <v>2783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2785</v>
      </c>
      <c r="B36" s="64" t="s">
        <v>2786</v>
      </c>
      <c r="C36" s="139" t="s">
        <v>2785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2787</v>
      </c>
      <c r="B37" s="64" t="s">
        <v>2788</v>
      </c>
      <c r="C37" s="139" t="s">
        <v>2787</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2789</v>
      </c>
      <c r="B38" s="64" t="s">
        <v>2790</v>
      </c>
      <c r="C38" s="139" t="s">
        <v>2789</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2791</v>
      </c>
      <c r="B39" s="64" t="s">
        <v>2792</v>
      </c>
      <c r="C39" s="139" t="s">
        <v>2791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2793</v>
      </c>
      <c r="B40" s="64" t="s">
        <v>2794</v>
      </c>
      <c r="C40" s="139" t="s">
        <v>2793</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2795</v>
      </c>
      <c r="B41" s="64" t="s">
        <v>2796</v>
      </c>
      <c r="C41" s="139" t="s">
        <v>2795</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2797</v>
      </c>
      <c r="B42" s="64" t="s">
        <v>2798</v>
      </c>
      <c r="C42" s="139" t="s">
        <v>2797</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2799</v>
      </c>
      <c r="B43" s="64" t="s">
        <v>2800</v>
      </c>
      <c r="C43" s="139" t="s">
        <v>2799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2801</v>
      </c>
      <c r="B44" s="64" t="s">
        <v>2802</v>
      </c>
      <c r="C44" s="139" t="s">
        <v>2801</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2803</v>
      </c>
      <c r="B45" s="64" t="s">
        <v>2804</v>
      </c>
      <c r="C45" s="139" t="s">
        <v>2803</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2805</v>
      </c>
      <c r="B46" s="64" t="s">
        <v>2806</v>
      </c>
      <c r="C46" s="139" t="s">
        <v>2805</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2807</v>
      </c>
      <c r="B47" s="64" t="s">
        <v>2808</v>
      </c>
      <c r="C47" s="139" t="s">
        <v>2807</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2809</v>
      </c>
      <c r="B48" s="64" t="s">
        <v>2810</v>
      </c>
      <c r="C48" s="139" t="s">
        <v>2809</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2811</v>
      </c>
      <c r="B49" s="64" t="s">
        <v>2812</v>
      </c>
      <c r="C49" s="139" t="s">
        <v>2811</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2813</v>
      </c>
      <c r="B50" s="64" t="s">
        <v>2814</v>
      </c>
      <c r="C50" s="139" t="s">
        <v>2813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2815</v>
      </c>
      <c r="B51" s="64" t="s">
        <v>2816</v>
      </c>
      <c r="C51" s="139" t="s">
        <v>2815</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2817</v>
      </c>
      <c r="B52" s="64" t="s">
        <v>2818</v>
      </c>
      <c r="C52" s="139" t="s">
        <v>2817</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2819</v>
      </c>
      <c r="B53" s="64" t="s">
        <v>2820</v>
      </c>
      <c r="C53" s="139" t="s">
        <v>2819</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2821</v>
      </c>
      <c r="B54" s="64" t="s">
        <v>2822</v>
      </c>
      <c r="C54" s="139" t="s">
        <v>2821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2823</v>
      </c>
      <c r="B55" s="64" t="s">
        <v>2824</v>
      </c>
      <c r="C55" s="139" t="s">
        <v>2823</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2825</v>
      </c>
      <c r="B56" s="64" t="s">
        <v>2826</v>
      </c>
      <c r="C56" s="139" t="s">
        <v>2825</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2827</v>
      </c>
      <c r="B57" s="64" t="s">
        <v>2828</v>
      </c>
      <c r="C57" s="139" t="s">
        <v>2827</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2829</v>
      </c>
      <c r="B58" s="64" t="s">
        <v>2830</v>
      </c>
      <c r="C58" s="139" t="s">
        <v>2829</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2831</v>
      </c>
      <c r="B59" s="64" t="s">
        <v>2832</v>
      </c>
      <c r="C59" s="139" t="s">
        <v>2831</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2833</v>
      </c>
      <c r="B60" s="64" t="s">
        <v>2834</v>
      </c>
      <c r="C60" s="139" t="s">
        <v>2833</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2835</v>
      </c>
      <c r="B61" s="64" t="s">
        <v>2836</v>
      </c>
      <c r="C61" s="139" t="s">
        <v>2835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2837</v>
      </c>
      <c r="B62" s="64" t="s">
        <v>2838</v>
      </c>
      <c r="C62" s="139" t="s">
        <v>2837</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2839</v>
      </c>
      <c r="B63" s="64" t="s">
        <v>2840</v>
      </c>
      <c r="C63" s="139" t="s">
        <v>2839</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2841</v>
      </c>
      <c r="B64" s="64" t="s">
        <v>2842</v>
      </c>
      <c r="C64" s="139" t="s">
        <v>2841</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2843</v>
      </c>
      <c r="B65" s="64" t="s">
        <v>2844</v>
      </c>
      <c r="C65" s="139" t="s">
        <v>2843</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2845</v>
      </c>
      <c r="B66" s="64" t="s">
        <v>2846</v>
      </c>
      <c r="C66" s="139" t="s">
        <v>2845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2847</v>
      </c>
      <c r="B67" s="64" t="s">
        <v>2848</v>
      </c>
      <c r="C67" s="139" t="s">
        <v>2847</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2849</v>
      </c>
      <c r="B68" s="64" t="s">
        <v>2850</v>
      </c>
      <c r="C68" s="139" t="s">
        <v>2849</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2851</v>
      </c>
      <c r="B69" s="64" t="s">
        <v>2852</v>
      </c>
      <c r="C69" s="139" t="s">
        <v>2851</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2853</v>
      </c>
      <c r="B70" s="64" t="s">
        <v>2854</v>
      </c>
      <c r="C70" s="139" t="s">
        <v>2853</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2855</v>
      </c>
      <c r="B71" s="64" t="s">
        <v>2856</v>
      </c>
      <c r="C71" s="139" t="s">
        <v>2855</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2857</v>
      </c>
      <c r="B72" s="64" t="s">
        <v>2858</v>
      </c>
      <c r="C72" s="139" t="s">
        <v>2857</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2859</v>
      </c>
      <c r="B73" s="64" t="s">
        <v>2860</v>
      </c>
      <c r="C73" s="139" t="s">
        <v>2859</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2861</v>
      </c>
      <c r="B74" s="64" t="s">
        <v>2862</v>
      </c>
      <c r="C74" s="139" t="s">
        <v>2861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2863</v>
      </c>
      <c r="B75" s="64" t="s">
        <v>2864</v>
      </c>
      <c r="C75" s="139" t="s">
        <v>2863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2865</v>
      </c>
      <c r="B76" s="64" t="s">
        <v>2866</v>
      </c>
      <c r="C76" s="139" t="s">
        <v>2865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2867</v>
      </c>
      <c r="B77" s="64" t="s">
        <v>2868</v>
      </c>
      <c r="C77" s="139" t="s">
        <v>2867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2869</v>
      </c>
      <c r="B78" s="64" t="s">
        <v>2870</v>
      </c>
      <c r="C78" s="139" t="s">
        <v>2869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2871</v>
      </c>
      <c r="B79" s="64" t="s">
        <v>2872</v>
      </c>
      <c r="C79" s="139" t="s">
        <v>2871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2873</v>
      </c>
      <c r="B80" s="64" t="s">
        <v>2874</v>
      </c>
      <c r="C80" s="139" t="s">
        <v>2873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2875</v>
      </c>
      <c r="B81" s="64" t="s">
        <v>2876</v>
      </c>
      <c r="C81" s="139" t="s">
        <v>2875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2877</v>
      </c>
      <c r="B82" s="64" t="s">
        <v>2878</v>
      </c>
      <c r="C82" s="139" t="s">
        <v>2877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2879</v>
      </c>
      <c r="B83" s="64" t="s">
        <v>2880</v>
      </c>
      <c r="C83" s="139" t="s">
        <v>2879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2881</v>
      </c>
      <c r="B84" s="64" t="s">
        <v>2882</v>
      </c>
      <c r="C84" s="139" t="s">
        <v>2881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2883</v>
      </c>
      <c r="B85" s="64" t="s">
        <v>2884</v>
      </c>
      <c r="C85" s="139" t="s">
        <v>2883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2885</v>
      </c>
      <c r="B86" s="64" t="s">
        <v>2886</v>
      </c>
      <c r="C86" s="139" t="s">
        <v>2885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2887</v>
      </c>
      <c r="B87" s="64" t="s">
        <v>2888</v>
      </c>
      <c r="C87" s="139" t="s">
        <v>2887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2889</v>
      </c>
      <c r="B88" s="64" t="s">
        <v>2890</v>
      </c>
      <c r="C88" s="139" t="s">
        <v>2889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2891</v>
      </c>
      <c r="B89" s="64" t="s">
        <v>2892</v>
      </c>
      <c r="C89" s="139" t="s">
        <v>2891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2893</v>
      </c>
      <c r="B90" s="64" t="s">
        <v>2894</v>
      </c>
      <c r="C90" s="139" t="s">
        <v>2893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2895</v>
      </c>
      <c r="B91" s="64" t="s">
        <v>1607</v>
      </c>
      <c r="C91" s="139" t="s">
        <v>2895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2896</v>
      </c>
      <c r="B92" s="64" t="s">
        <v>2897</v>
      </c>
      <c r="C92" s="139" t="s">
        <v>2896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2898</v>
      </c>
      <c r="B93" s="64" t="s">
        <v>2899</v>
      </c>
      <c r="C93" s="139" t="s">
        <v>2898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2900</v>
      </c>
      <c r="B94" s="64" t="s">
        <v>2901</v>
      </c>
      <c r="C94" s="139" t="s">
        <v>2900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2902</v>
      </c>
      <c r="B95" s="64" t="s">
        <v>2903</v>
      </c>
      <c r="C95" s="139" t="s">
        <v>2902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2904</v>
      </c>
      <c r="B96" s="64" t="s">
        <v>2905</v>
      </c>
      <c r="C96" s="139" t="s">
        <v>2904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2906</v>
      </c>
      <c r="B97" s="64" t="s">
        <v>2907</v>
      </c>
      <c r="C97" s="139" t="s">
        <v>2906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2908</v>
      </c>
      <c r="B98" s="64" t="s">
        <v>2909</v>
      </c>
      <c r="C98" s="139" t="s">
        <v>2908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2910</v>
      </c>
      <c r="B99" s="64" t="s">
        <v>2911</v>
      </c>
      <c r="C99" s="139" t="s">
        <v>2910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2912</v>
      </c>
      <c r="B100" s="64" t="s">
        <v>2913</v>
      </c>
      <c r="C100" s="139" t="s">
        <v>2912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2914</v>
      </c>
      <c r="B101" s="64" t="s">
        <v>2915</v>
      </c>
      <c r="C101" s="139" t="s">
        <v>2914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2916</v>
      </c>
      <c r="B102" s="64" t="s">
        <v>2917</v>
      </c>
      <c r="C102" s="139" t="s">
        <v>2916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2918</v>
      </c>
      <c r="B103" s="64" t="s">
        <v>2919</v>
      </c>
      <c r="C103" s="139" t="s">
        <v>2918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2920</v>
      </c>
      <c r="B104" s="64" t="s">
        <v>2921</v>
      </c>
      <c r="C104" s="139" t="s">
        <v>2920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2922</v>
      </c>
      <c r="B105" s="64" t="s">
        <v>2923</v>
      </c>
      <c r="C105" s="139" t="s">
        <v>2922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2924</v>
      </c>
      <c r="B106" s="64" t="s">
        <v>2925</v>
      </c>
      <c r="C106" s="139" t="s">
        <v>2924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2926</v>
      </c>
      <c r="B107" s="64" t="s">
        <v>2927</v>
      </c>
      <c r="C107" s="139" t="s">
        <v>2926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2928</v>
      </c>
      <c r="B108" s="64" t="s">
        <v>2929</v>
      </c>
      <c r="C108" s="139" t="s">
        <v>2928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2930</v>
      </c>
      <c r="B109" s="64" t="s">
        <v>2931</v>
      </c>
      <c r="C109" s="139" t="s">
        <v>2930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2932</v>
      </c>
      <c r="B110" s="64" t="s">
        <v>2933</v>
      </c>
      <c r="C110" s="139" t="s">
        <v>2932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2934</v>
      </c>
      <c r="B111" s="64" t="s">
        <v>2935</v>
      </c>
      <c r="C111" s="139" t="s">
        <v>2934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2936</v>
      </c>
      <c r="B112" s="64" t="s">
        <v>2937</v>
      </c>
      <c r="C112" s="139" t="s">
        <v>2936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2938</v>
      </c>
      <c r="B113" s="64" t="s">
        <v>2939</v>
      </c>
      <c r="C113" s="139" t="s">
        <v>2938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2940</v>
      </c>
      <c r="B114" s="64" t="s">
        <v>2941</v>
      </c>
      <c r="C114" s="139" t="s">
        <v>2940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2942</v>
      </c>
      <c r="B115" s="64" t="s">
        <v>2943</v>
      </c>
      <c r="C115" s="139" t="s">
        <v>2942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2944</v>
      </c>
      <c r="B116" s="64" t="s">
        <v>2945</v>
      </c>
      <c r="C116" s="139" t="s">
        <v>2944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2946</v>
      </c>
      <c r="B117" s="64" t="s">
        <v>2947</v>
      </c>
      <c r="C117" s="139" t="s">
        <v>2946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2948</v>
      </c>
      <c r="B118" s="64" t="s">
        <v>2949</v>
      </c>
      <c r="C118" s="139" t="s">
        <v>2948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2950</v>
      </c>
      <c r="B119" s="64" t="s">
        <v>2951</v>
      </c>
      <c r="C119" s="139" t="s">
        <v>2950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2952</v>
      </c>
      <c r="B120" s="64" t="s">
        <v>2953</v>
      </c>
      <c r="C120" s="139" t="s">
        <v>2952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2954</v>
      </c>
      <c r="B121" s="64" t="s">
        <v>2955</v>
      </c>
      <c r="C121" s="139" t="s">
        <v>2954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2956</v>
      </c>
      <c r="B122" s="64" t="s">
        <v>2957</v>
      </c>
      <c r="C122" s="139" t="s">
        <v>2956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2958</v>
      </c>
      <c r="B123" s="64" t="s">
        <v>2959</v>
      </c>
      <c r="C123" s="139" t="s">
        <v>2958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2960</v>
      </c>
      <c r="B124" s="64" t="s">
        <v>2961</v>
      </c>
      <c r="C124" s="139" t="s">
        <v>2960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2962</v>
      </c>
      <c r="B125" s="64" t="s">
        <v>2963</v>
      </c>
      <c r="C125" s="139" t="s">
        <v>2962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2964</v>
      </c>
      <c r="B126" s="64" t="s">
        <v>2965</v>
      </c>
      <c r="C126" s="139" t="s">
        <v>2964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2966</v>
      </c>
      <c r="B127" s="64" t="s">
        <v>2967</v>
      </c>
      <c r="C127" s="139" t="s">
        <v>2966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2968</v>
      </c>
      <c r="B128" s="64" t="s">
        <v>2969</v>
      </c>
      <c r="C128" s="139" t="s">
        <v>2968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2970</v>
      </c>
      <c r="B129" s="64" t="s">
        <v>2971</v>
      </c>
      <c r="C129" s="139" t="s">
        <v>2970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2972</v>
      </c>
      <c r="B130" s="64" t="s">
        <v>2973</v>
      </c>
      <c r="C130" s="139" t="s">
        <v>2972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2974</v>
      </c>
      <c r="B131" s="64" t="s">
        <v>2975</v>
      </c>
      <c r="C131" s="139" t="s">
        <v>2974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2976</v>
      </c>
      <c r="B132" s="64" t="s">
        <v>2977</v>
      </c>
      <c r="C132" s="139" t="s">
        <v>2976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2978</v>
      </c>
      <c r="B133" s="64" t="s">
        <v>2979</v>
      </c>
      <c r="C133" s="139" t="s">
        <v>2978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2980</v>
      </c>
      <c r="B134" s="64" t="s">
        <v>2981</v>
      </c>
      <c r="C134" s="139" t="s">
        <v>2980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2982</v>
      </c>
      <c r="B135" s="64" t="s">
        <v>2983</v>
      </c>
      <c r="C135" s="139" t="s">
        <v>2982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2984</v>
      </c>
      <c r="B136" s="64" t="s">
        <v>2985</v>
      </c>
      <c r="C136" s="139" t="s">
        <v>2984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2986</v>
      </c>
      <c r="B137" s="64" t="s">
        <v>1634</v>
      </c>
      <c r="C137" s="139" t="s">
        <v>2986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2987</v>
      </c>
      <c r="B138" s="183" t="s">
        <v>2988</v>
      </c>
      <c r="C138" s="139" t="s">
        <v>2987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2989</v>
      </c>
      <c r="B139" s="64" t="s">
        <v>2990</v>
      </c>
      <c r="C139" s="139" t="s">
        <v>2989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2991</v>
      </c>
      <c r="B140" s="64" t="s">
        <v>2992</v>
      </c>
      <c r="C140" s="139" t="s">
        <v>2991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2993</v>
      </c>
      <c r="C141" s="256" t="s">
        <v>2994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2652</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2001</v>
      </c>
      <c r="E3" s="306" t="s">
        <v>2002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2653</v>
      </c>
      <c r="B5" s="84" t="s">
        <v>2654</v>
      </c>
      <c r="C5" s="254" t="s">
        <v>2653</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2655</v>
      </c>
      <c r="B6" s="85" t="s">
        <v>2656</v>
      </c>
      <c r="C6" s="134" t="s">
        <v>2655</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2657</v>
      </c>
      <c r="C7" s="134" t="s">
        <v>2658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2659</v>
      </c>
      <c r="C8" s="134" t="s">
        <v>2660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2661</v>
      </c>
      <c r="C9" s="134" t="s">
        <v>2662</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2663</v>
      </c>
      <c r="C10" s="134" t="s">
        <v>2664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2666</v>
      </c>
      <c r="C12" s="134" t="s">
        <v>2667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2668</v>
      </c>
      <c r="C13" s="134" t="s">
        <v>2669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2670</v>
      </c>
      <c r="C14" s="134" t="s">
        <v>2671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2672</v>
      </c>
      <c r="C15" s="134" t="s">
        <v>2673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2674</v>
      </c>
      <c r="C16" s="134" t="s">
        <v>2675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2676</v>
      </c>
      <c r="C17" s="134" t="s">
        <v>2677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2678</v>
      </c>
      <c r="C18" s="134" t="s">
        <v>2679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2680</v>
      </c>
      <c r="C19" s="134" t="s">
        <v>2681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2682</v>
      </c>
      <c r="C20" s="134" t="s">
        <v>2683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2684</v>
      </c>
      <c r="C21" s="134" t="s">
        <v>2685</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2686</v>
      </c>
      <c r="B22" s="85" t="s">
        <v>2687</v>
      </c>
      <c r="C22" s="134" t="s">
        <v>2686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2688</v>
      </c>
      <c r="C23" s="134" t="s">
        <v>2689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2659</v>
      </c>
      <c r="C24" s="134" t="s">
        <v>2690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2661</v>
      </c>
      <c r="C25" s="134" t="s">
        <v>2691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2663</v>
      </c>
      <c r="C26" s="134" t="s">
        <v>2692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2666</v>
      </c>
      <c r="C28" s="134" t="s">
        <v>2694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2668</v>
      </c>
      <c r="C29" s="134" t="s">
        <v>2695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2696</v>
      </c>
      <c r="C30" s="134" t="s">
        <v>2697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2672</v>
      </c>
      <c r="C31" s="134" t="s">
        <v>2698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2674</v>
      </c>
      <c r="C32" s="134" t="s">
        <v>2699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2676</v>
      </c>
      <c r="C33" s="134" t="s">
        <v>2700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2678</v>
      </c>
      <c r="C34" s="134" t="s">
        <v>2701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2680</v>
      </c>
      <c r="C35" s="134" t="s">
        <v>2702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2682</v>
      </c>
      <c r="C36" s="134" t="s">
        <v>2703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2684</v>
      </c>
      <c r="C37" s="134" t="s">
        <v>2704</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2705</v>
      </c>
      <c r="B38" s="85" t="s">
        <v>2706</v>
      </c>
      <c r="C38" s="134" t="s">
        <v>2705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2707</v>
      </c>
      <c r="B39" s="85" t="s">
        <v>2708</v>
      </c>
      <c r="C39" s="134" t="s">
        <v>2707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2646</v>
      </c>
      <c r="C40" s="134" t="s">
        <v>2709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2520</v>
      </c>
      <c r="C41" s="134" t="s">
        <v>2710</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2711</v>
      </c>
      <c r="C42" s="134" t="s">
        <v>2712</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2713</v>
      </c>
      <c r="C43" s="134" t="s">
        <v>2714</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2715</v>
      </c>
      <c r="B44" s="85" t="s">
        <v>2716</v>
      </c>
      <c r="C44" s="134" t="s">
        <v>2715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2646</v>
      </c>
      <c r="C45" s="134" t="s">
        <v>2717</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2520</v>
      </c>
      <c r="C46" s="134" t="s">
        <v>2718</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2711</v>
      </c>
      <c r="C47" s="134" t="s">
        <v>2719</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2713</v>
      </c>
      <c r="C48" s="255" t="s">
        <v>2720</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5" sqref="D105: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4" t="s">
        <v>2131</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2485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2486</v>
      </c>
      <c r="C5" s="138" t="s">
        <v>2487</v>
      </c>
      <c r="D5" s="198"/>
      <c r="E5" s="31"/>
      <c r="F5" s="31"/>
      <c r="G5" s="31"/>
      <c r="H5" s="31"/>
      <c r="I5" s="31"/>
      <c r="J5" s="31"/>
      <c r="K5" s="31"/>
      <c r="L5" s="31"/>
      <c r="M5" s="31"/>
      <c r="N5" s="31"/>
      <c r="O5" s="31"/>
      <c r="P5" s="31"/>
      <c r="Q5" s="31"/>
      <c r="R5" s="31"/>
      <c r="S5" s="31"/>
      <c r="T5" s="31"/>
      <c r="U5" s="31"/>
    </row>
    <row r="6" spans="1:24" ht="24" x14ac:dyDescent="0.2">
      <c r="A6" s="88"/>
      <c r="B6" s="134" t="s">
        <v>2488</v>
      </c>
      <c r="C6" s="139" t="s">
        <v>2489</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2490</v>
      </c>
      <c r="C7" s="139" t="s">
        <v>2491</v>
      </c>
      <c r="D7" s="199"/>
      <c r="E7" s="31"/>
      <c r="F7" s="31"/>
      <c r="G7" s="31"/>
      <c r="H7" s="31"/>
      <c r="I7" s="31"/>
      <c r="J7" s="31"/>
      <c r="K7" s="31"/>
      <c r="L7" s="31"/>
      <c r="M7" s="31"/>
      <c r="N7" s="31"/>
      <c r="O7" s="31"/>
      <c r="P7" s="31"/>
      <c r="Q7" s="31"/>
      <c r="R7" s="31"/>
      <c r="S7" s="31"/>
      <c r="T7" s="31"/>
      <c r="U7" s="31"/>
    </row>
    <row r="8" spans="1:24" ht="12.75" customHeight="1" x14ac:dyDescent="0.2">
      <c r="A8" s="88" t="s">
        <v>2492</v>
      </c>
      <c r="B8" s="89" t="s">
        <v>2493</v>
      </c>
      <c r="C8" s="139" t="s">
        <v>2494</v>
      </c>
      <c r="D8" s="34">
        <f>SUM(D9:D16)</f>
        <v>0</v>
      </c>
      <c r="E8" s="31"/>
      <c r="F8" s="31"/>
      <c r="G8" s="31"/>
      <c r="H8" s="31"/>
      <c r="I8" s="31"/>
      <c r="J8" s="31"/>
      <c r="K8" s="31"/>
      <c r="L8" s="31"/>
      <c r="M8" s="31"/>
      <c r="N8" s="31"/>
      <c r="O8" s="31"/>
      <c r="P8" s="31"/>
      <c r="Q8" s="31"/>
      <c r="R8" s="31"/>
      <c r="S8" s="31"/>
      <c r="T8" s="31"/>
      <c r="U8" s="31"/>
    </row>
    <row r="9" spans="1:24" ht="12.75" customHeight="1" x14ac:dyDescent="0.2">
      <c r="A9" s="63" t="s">
        <v>2495</v>
      </c>
      <c r="B9" s="64" t="s">
        <v>2496</v>
      </c>
      <c r="C9" s="139" t="s">
        <v>2497</v>
      </c>
      <c r="D9" s="199"/>
      <c r="E9" s="31"/>
      <c r="F9" s="31"/>
      <c r="G9" s="31"/>
      <c r="H9" s="31"/>
      <c r="I9" s="31"/>
      <c r="J9" s="31"/>
      <c r="K9" s="31"/>
      <c r="L9" s="31"/>
      <c r="M9" s="31"/>
      <c r="N9" s="31"/>
      <c r="O9" s="31"/>
      <c r="P9" s="31"/>
      <c r="Q9" s="31"/>
      <c r="R9" s="31"/>
      <c r="S9" s="31"/>
      <c r="T9" s="31"/>
      <c r="U9" s="31"/>
    </row>
    <row r="10" spans="1:24" ht="12.75" customHeight="1" x14ac:dyDescent="0.2">
      <c r="A10" s="63" t="s">
        <v>2498</v>
      </c>
      <c r="B10" s="64" t="s">
        <v>2499</v>
      </c>
      <c r="C10" s="139" t="s">
        <v>2500</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2501</v>
      </c>
      <c r="B11" s="64" t="s">
        <v>2502</v>
      </c>
      <c r="C11" s="139" t="s">
        <v>2503</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2504</v>
      </c>
      <c r="B12" s="64" t="s">
        <v>2505</v>
      </c>
      <c r="C12" s="139" t="s">
        <v>2506</v>
      </c>
      <c r="D12" s="199"/>
      <c r="E12" s="31"/>
      <c r="F12" s="31"/>
      <c r="G12" s="31"/>
      <c r="H12" s="31"/>
      <c r="I12" s="31"/>
      <c r="J12" s="31"/>
      <c r="K12" s="31"/>
      <c r="L12" s="31"/>
      <c r="M12" s="31"/>
      <c r="N12" s="31"/>
      <c r="O12" s="31"/>
      <c r="P12" s="31"/>
      <c r="Q12" s="31"/>
      <c r="R12" s="31"/>
      <c r="S12" s="31"/>
      <c r="T12" s="31"/>
      <c r="U12" s="31"/>
    </row>
    <row r="13" spans="1:24" ht="12.75" x14ac:dyDescent="0.2">
      <c r="A13" s="70" t="s">
        <v>2507</v>
      </c>
      <c r="B13" s="65" t="s">
        <v>2508</v>
      </c>
      <c r="C13" s="139" t="s">
        <v>2509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2510</v>
      </c>
      <c r="B14" s="65" t="s">
        <v>2511</v>
      </c>
      <c r="C14" s="139" t="s">
        <v>2512</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2513</v>
      </c>
      <c r="B15" s="65" t="s">
        <v>2514</v>
      </c>
      <c r="C15" s="139" t="s">
        <v>2515</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2516</v>
      </c>
      <c r="B16" s="65" t="s">
        <v>2517</v>
      </c>
      <c r="C16" s="139" t="s">
        <v>2518</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2519</v>
      </c>
      <c r="B17" s="134" t="s">
        <v>2520</v>
      </c>
      <c r="C17" s="139" t="s">
        <v>2521</v>
      </c>
      <c r="D17" s="199"/>
      <c r="E17" s="31"/>
      <c r="F17" s="31"/>
      <c r="G17" s="31"/>
      <c r="H17" s="31"/>
      <c r="I17" s="31"/>
      <c r="J17" s="31"/>
      <c r="K17" s="31"/>
      <c r="L17" s="31"/>
      <c r="M17" s="31"/>
      <c r="N17" s="31"/>
      <c r="O17" s="31"/>
      <c r="P17" s="31"/>
      <c r="Q17" s="31"/>
      <c r="R17" s="31"/>
      <c r="S17" s="31"/>
      <c r="T17" s="31"/>
      <c r="U17" s="31"/>
    </row>
    <row r="18" spans="1:21" ht="36" x14ac:dyDescent="0.2">
      <c r="A18" s="88" t="s">
        <v>2522</v>
      </c>
      <c r="B18" s="89" t="s">
        <v>2523</v>
      </c>
      <c r="C18" s="139" t="s">
        <v>2524</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2525</v>
      </c>
      <c r="C19" s="139" t="s">
        <v>2526</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2527</v>
      </c>
      <c r="B20" s="64" t="s">
        <v>2528</v>
      </c>
      <c r="C20" s="139" t="s">
        <v>2529</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2530</v>
      </c>
      <c r="B21" s="64" t="s">
        <v>2531</v>
      </c>
      <c r="C21" s="139" t="s">
        <v>2532</v>
      </c>
      <c r="D21" s="199"/>
      <c r="E21" s="31"/>
      <c r="F21" s="31"/>
      <c r="G21" s="31"/>
      <c r="H21" s="31"/>
      <c r="I21" s="31"/>
      <c r="J21" s="31"/>
      <c r="K21" s="31"/>
      <c r="L21" s="31"/>
      <c r="M21" s="31"/>
      <c r="N21" s="31"/>
      <c r="O21" s="31"/>
      <c r="P21" s="31"/>
      <c r="Q21" s="31"/>
      <c r="R21" s="31"/>
      <c r="S21" s="31"/>
      <c r="T21" s="31"/>
      <c r="U21" s="31"/>
    </row>
    <row r="22" spans="1:21" ht="24" x14ac:dyDescent="0.2">
      <c r="A22" s="63" t="s">
        <v>2533</v>
      </c>
      <c r="B22" s="64" t="s">
        <v>2534</v>
      </c>
      <c r="C22" s="139" t="s">
        <v>2535</v>
      </c>
      <c r="D22" s="199"/>
      <c r="E22" s="31"/>
      <c r="F22" s="31"/>
      <c r="G22" s="31"/>
      <c r="H22" s="31"/>
      <c r="I22" s="31"/>
      <c r="J22" s="31"/>
      <c r="K22" s="31"/>
      <c r="L22" s="31"/>
      <c r="M22" s="31"/>
      <c r="N22" s="31"/>
      <c r="O22" s="31"/>
      <c r="P22" s="31"/>
      <c r="Q22" s="31"/>
      <c r="R22" s="31"/>
      <c r="S22" s="31"/>
      <c r="T22" s="31"/>
      <c r="U22" s="31"/>
    </row>
    <row r="23" spans="1:21" ht="24" x14ac:dyDescent="0.2">
      <c r="A23" s="63" t="s">
        <v>2536</v>
      </c>
      <c r="B23" s="64" t="s">
        <v>2537</v>
      </c>
      <c r="C23" s="139" t="s">
        <v>2538</v>
      </c>
      <c r="D23" s="199"/>
      <c r="E23" s="31"/>
      <c r="F23" s="31"/>
      <c r="G23" s="31"/>
      <c r="H23" s="31"/>
      <c r="I23" s="31"/>
      <c r="J23" s="31"/>
      <c r="K23" s="31"/>
      <c r="L23" s="31"/>
      <c r="M23" s="31"/>
      <c r="N23" s="31"/>
      <c r="O23" s="31"/>
      <c r="P23" s="31"/>
      <c r="Q23" s="31"/>
      <c r="R23" s="31"/>
      <c r="S23" s="31"/>
      <c r="T23" s="31"/>
      <c r="U23" s="31"/>
    </row>
    <row r="24" spans="1:21" ht="24" x14ac:dyDescent="0.2">
      <c r="A24" s="294" t="s">
        <v>2539</v>
      </c>
      <c r="B24" s="134" t="s">
        <v>2540</v>
      </c>
      <c r="C24" s="134" t="s">
        <v>2541</v>
      </c>
      <c r="D24" s="283"/>
      <c r="E24" s="232"/>
      <c r="F24" s="31"/>
      <c r="G24" s="31"/>
      <c r="H24" s="31"/>
      <c r="I24" s="31"/>
      <c r="J24" s="31"/>
      <c r="K24" s="31"/>
      <c r="L24" s="31"/>
      <c r="M24" s="31"/>
      <c r="N24" s="31"/>
      <c r="O24" s="31"/>
      <c r="P24" s="31"/>
      <c r="Q24" s="31"/>
      <c r="R24" s="31"/>
      <c r="S24" s="31"/>
      <c r="T24" s="31"/>
      <c r="U24" s="31"/>
    </row>
    <row r="25" spans="1:21" ht="24" x14ac:dyDescent="0.2">
      <c r="A25" s="63"/>
      <c r="B25" s="134" t="s">
        <v>2542</v>
      </c>
      <c r="C25" s="139" t="s">
        <v>2543</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2490</v>
      </c>
      <c r="C26" s="139" t="s">
        <v>2544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2492</v>
      </c>
      <c r="B27" s="89" t="s">
        <v>2545</v>
      </c>
      <c r="C27" s="139" t="s">
        <v>2546</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2495</v>
      </c>
      <c r="B28" s="64" t="s">
        <v>2496</v>
      </c>
      <c r="C28" s="139" t="s">
        <v>2547</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2498</v>
      </c>
      <c r="B29" s="64" t="s">
        <v>2499</v>
      </c>
      <c r="C29" s="139" t="s">
        <v>2548</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2501</v>
      </c>
      <c r="B30" s="64" t="s">
        <v>2502</v>
      </c>
      <c r="C30" s="139" t="s">
        <v>2549</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2504</v>
      </c>
      <c r="B31" s="64" t="s">
        <v>2505</v>
      </c>
      <c r="C31" s="139" t="s">
        <v>2550</v>
      </c>
      <c r="D31" s="199"/>
      <c r="E31" s="31"/>
      <c r="F31" s="31"/>
      <c r="G31" s="31"/>
      <c r="H31" s="31"/>
      <c r="I31" s="31"/>
      <c r="J31" s="31"/>
      <c r="K31" s="31"/>
      <c r="L31" s="31"/>
      <c r="M31" s="31"/>
      <c r="N31" s="31"/>
      <c r="O31" s="31"/>
      <c r="P31" s="31"/>
      <c r="Q31" s="31"/>
      <c r="R31" s="31"/>
      <c r="S31" s="31"/>
      <c r="T31" s="31"/>
      <c r="U31" s="31"/>
    </row>
    <row r="32" spans="1:21" ht="12.75" x14ac:dyDescent="0.2">
      <c r="A32" s="63" t="s">
        <v>2507</v>
      </c>
      <c r="B32" s="65" t="s">
        <v>2508</v>
      </c>
      <c r="C32" s="139" t="s">
        <v>2551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2510</v>
      </c>
      <c r="B33" s="65" t="s">
        <v>2511</v>
      </c>
      <c r="C33" s="139" t="s">
        <v>2552</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2513</v>
      </c>
      <c r="B34" s="65" t="s">
        <v>2514</v>
      </c>
      <c r="C34" s="139" t="s">
        <v>2553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2516</v>
      </c>
      <c r="B35" s="65" t="s">
        <v>2517</v>
      </c>
      <c r="C35" s="139" t="s">
        <v>2554</v>
      </c>
      <c r="D35" s="199"/>
      <c r="E35" s="31"/>
      <c r="F35" s="31"/>
      <c r="G35" s="31"/>
      <c r="H35" s="31"/>
      <c r="I35" s="31"/>
      <c r="J35" s="31"/>
      <c r="K35" s="31"/>
      <c r="L35" s="31"/>
      <c r="M35" s="31"/>
      <c r="N35" s="31"/>
      <c r="O35" s="31"/>
      <c r="P35" s="31"/>
      <c r="Q35" s="31"/>
      <c r="R35" s="31"/>
      <c r="S35" s="31"/>
      <c r="T35" s="31"/>
      <c r="U35" s="31"/>
    </row>
    <row r="36" spans="1:21" ht="12.75" customHeight="1" x14ac:dyDescent="0.2">
      <c r="A36" s="88" t="s">
        <v>2519</v>
      </c>
      <c r="B36" s="89" t="s">
        <v>2520</v>
      </c>
      <c r="C36" s="139" t="s">
        <v>2555</v>
      </c>
      <c r="D36" s="199"/>
      <c r="E36" s="31"/>
      <c r="F36" s="31"/>
      <c r="G36" s="31"/>
      <c r="H36" s="31"/>
      <c r="I36" s="31"/>
      <c r="J36" s="31"/>
      <c r="K36" s="31"/>
      <c r="L36" s="31"/>
      <c r="M36" s="31"/>
      <c r="N36" s="31"/>
      <c r="O36" s="31"/>
      <c r="P36" s="31"/>
      <c r="Q36" s="31"/>
      <c r="R36" s="31"/>
      <c r="S36" s="31"/>
      <c r="T36" s="31"/>
      <c r="U36" s="31"/>
    </row>
    <row r="37" spans="1:21" ht="36" x14ac:dyDescent="0.2">
      <c r="A37" s="88" t="s">
        <v>2522</v>
      </c>
      <c r="B37" s="89" t="s">
        <v>2556</v>
      </c>
      <c r="C37" s="139" t="s">
        <v>2557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2525</v>
      </c>
      <c r="C38" s="139" t="s">
        <v>2558</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2527</v>
      </c>
      <c r="B39" s="64" t="s">
        <v>2528</v>
      </c>
      <c r="C39" s="139" t="s">
        <v>2559</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2530</v>
      </c>
      <c r="B40" s="64" t="s">
        <v>2531</v>
      </c>
      <c r="C40" s="139" t="s">
        <v>2560</v>
      </c>
      <c r="D40" s="199"/>
      <c r="E40" s="31"/>
      <c r="F40" s="31"/>
      <c r="G40" s="31"/>
      <c r="H40" s="31"/>
      <c r="I40" s="31"/>
      <c r="J40" s="31"/>
      <c r="K40" s="31"/>
      <c r="L40" s="31"/>
      <c r="M40" s="31"/>
      <c r="N40" s="31"/>
      <c r="O40" s="31"/>
      <c r="P40" s="31"/>
      <c r="Q40" s="31"/>
      <c r="R40" s="31"/>
      <c r="S40" s="31"/>
      <c r="T40" s="31"/>
      <c r="U40" s="31"/>
    </row>
    <row r="41" spans="1:21" ht="24" x14ac:dyDescent="0.2">
      <c r="A41" s="63" t="s">
        <v>2561</v>
      </c>
      <c r="B41" s="64" t="s">
        <v>2534</v>
      </c>
      <c r="C41" s="139" t="s">
        <v>2562</v>
      </c>
      <c r="D41" s="199"/>
      <c r="E41" s="31"/>
      <c r="F41" s="31"/>
      <c r="G41" s="31"/>
      <c r="H41" s="31"/>
      <c r="I41" s="31"/>
      <c r="J41" s="31"/>
      <c r="K41" s="31"/>
      <c r="L41" s="31"/>
      <c r="M41" s="31"/>
      <c r="N41" s="31"/>
      <c r="O41" s="31"/>
      <c r="P41" s="31"/>
      <c r="Q41" s="31"/>
      <c r="R41" s="31"/>
      <c r="S41" s="31"/>
      <c r="T41" s="31"/>
      <c r="U41" s="31"/>
    </row>
    <row r="42" spans="1:21" ht="24" x14ac:dyDescent="0.2">
      <c r="A42" s="63" t="s">
        <v>2536</v>
      </c>
      <c r="B42" s="64" t="s">
        <v>2537</v>
      </c>
      <c r="C42" s="139" t="s">
        <v>2563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2539</v>
      </c>
      <c r="B43" s="134" t="s">
        <v>2540</v>
      </c>
      <c r="C43" s="134" t="s">
        <v>2564</v>
      </c>
      <c r="D43" s="283"/>
      <c r="E43" s="232"/>
      <c r="F43" s="31"/>
      <c r="G43" s="31"/>
      <c r="H43" s="31"/>
      <c r="I43" s="31"/>
      <c r="J43" s="31"/>
      <c r="K43" s="31"/>
      <c r="L43" s="31"/>
      <c r="M43" s="31"/>
      <c r="N43" s="31"/>
      <c r="O43" s="31"/>
      <c r="P43" s="31"/>
      <c r="Q43" s="31"/>
      <c r="R43" s="31"/>
      <c r="S43" s="31"/>
      <c r="T43" s="31"/>
      <c r="U43" s="31"/>
    </row>
    <row r="44" spans="1:21" ht="24" x14ac:dyDescent="0.2">
      <c r="A44" s="63"/>
      <c r="B44" s="89" t="s">
        <v>2565</v>
      </c>
      <c r="C44" s="139" t="s">
        <v>2566</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2567</v>
      </c>
      <c r="C45" s="139" t="s">
        <v>2568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2569</v>
      </c>
      <c r="C46" s="139" t="s">
        <v>2570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2571</v>
      </c>
      <c r="C47" s="139" t="s">
        <v>2572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2573</v>
      </c>
      <c r="C48" s="139" t="s">
        <v>2574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2575</v>
      </c>
      <c r="C49" s="139" t="s">
        <v>2576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2577</v>
      </c>
      <c r="C50" s="139" t="s">
        <v>2578</v>
      </c>
      <c r="D50" s="199"/>
      <c r="E50" s="31"/>
      <c r="F50" s="31"/>
      <c r="G50" s="31"/>
      <c r="H50" s="31"/>
      <c r="I50" s="31"/>
      <c r="J50" s="31"/>
      <c r="K50" s="31"/>
      <c r="L50" s="31"/>
      <c r="M50" s="31"/>
      <c r="N50" s="31"/>
      <c r="O50" s="31"/>
      <c r="P50" s="31"/>
      <c r="Q50" s="31"/>
      <c r="R50" s="31"/>
      <c r="S50" s="31"/>
      <c r="T50" s="31"/>
      <c r="U50" s="31"/>
    </row>
    <row r="51" spans="1:21" ht="24" x14ac:dyDescent="0.2">
      <c r="A51" s="88" t="s">
        <v>2492</v>
      </c>
      <c r="B51" s="134" t="s">
        <v>2579</v>
      </c>
      <c r="C51" s="139" t="s">
        <v>2580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2495</v>
      </c>
      <c r="B52" s="89" t="s">
        <v>2581</v>
      </c>
      <c r="C52" s="139" t="s">
        <v>2582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2571</v>
      </c>
      <c r="C53" s="139" t="s">
        <v>2583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2573</v>
      </c>
      <c r="C54" s="139" t="s">
        <v>2584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2575</v>
      </c>
      <c r="C55" s="139" t="s">
        <v>2585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2577</v>
      </c>
      <c r="C56" s="139" t="s">
        <v>2586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2498</v>
      </c>
      <c r="B57" s="89" t="s">
        <v>2587</v>
      </c>
      <c r="C57" s="139" t="s">
        <v>2588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2571</v>
      </c>
      <c r="C58" s="139" t="s">
        <v>2589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2573</v>
      </c>
      <c r="C59" s="139" t="s">
        <v>2590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2575</v>
      </c>
      <c r="C60" s="139" t="s">
        <v>2591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2577</v>
      </c>
      <c r="C61" s="139" t="s">
        <v>2592</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2501</v>
      </c>
      <c r="B62" s="89" t="s">
        <v>2593</v>
      </c>
      <c r="C62" s="139" t="s">
        <v>2594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2571</v>
      </c>
      <c r="C63" s="139" t="s">
        <v>2595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2573</v>
      </c>
      <c r="C64" s="139" t="s">
        <v>2596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2575</v>
      </c>
      <c r="C65" s="139" t="s">
        <v>2597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2577</v>
      </c>
      <c r="C66" s="139" t="s">
        <v>2598</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2504</v>
      </c>
      <c r="B67" s="89" t="s">
        <v>2599</v>
      </c>
      <c r="C67" s="139" t="s">
        <v>2600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2571</v>
      </c>
      <c r="C68" s="139" t="s">
        <v>2601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2573</v>
      </c>
      <c r="C69" s="139" t="s">
        <v>2602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2575</v>
      </c>
      <c r="C70" s="139" t="s">
        <v>2603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2577</v>
      </c>
      <c r="C71" s="139" t="s">
        <v>2604</v>
      </c>
      <c r="D71" s="199"/>
      <c r="E71" s="31"/>
      <c r="F71" s="31"/>
      <c r="G71" s="31"/>
      <c r="H71" s="31"/>
      <c r="I71" s="31"/>
      <c r="J71" s="31"/>
      <c r="K71" s="31"/>
      <c r="L71" s="31"/>
      <c r="M71" s="31"/>
      <c r="N71" s="31"/>
      <c r="O71" s="31"/>
      <c r="P71" s="31"/>
      <c r="Q71" s="31"/>
      <c r="R71" s="31"/>
      <c r="S71" s="31"/>
      <c r="T71" s="31"/>
      <c r="U71" s="31"/>
    </row>
    <row r="72" spans="1:21" ht="24" x14ac:dyDescent="0.2">
      <c r="A72" s="88" t="s">
        <v>2507</v>
      </c>
      <c r="B72" s="134" t="s">
        <v>2605</v>
      </c>
      <c r="C72" s="139" t="s">
        <v>2606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2571</v>
      </c>
      <c r="C73" s="139" t="s">
        <v>2607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2573</v>
      </c>
      <c r="C74" s="139" t="s">
        <v>2608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2575</v>
      </c>
      <c r="C75" s="139" t="s">
        <v>2609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2577</v>
      </c>
      <c r="C76" s="139" t="s">
        <v>2610</v>
      </c>
      <c r="D76" s="199"/>
      <c r="E76" s="31"/>
      <c r="F76" s="31"/>
      <c r="G76" s="31"/>
      <c r="H76" s="31"/>
      <c r="I76" s="31"/>
      <c r="J76" s="31"/>
      <c r="K76" s="31"/>
      <c r="L76" s="31"/>
      <c r="M76" s="31"/>
      <c r="N76" s="31"/>
      <c r="O76" s="31"/>
      <c r="P76" s="31"/>
      <c r="Q76" s="31"/>
      <c r="R76" s="31"/>
      <c r="S76" s="31"/>
      <c r="T76" s="31"/>
      <c r="U76" s="31"/>
    </row>
    <row r="77" spans="1:21" ht="24" x14ac:dyDescent="0.2">
      <c r="A77" s="88" t="s">
        <v>2510</v>
      </c>
      <c r="B77" s="89" t="s">
        <v>2611</v>
      </c>
      <c r="C77" s="139" t="s">
        <v>2612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2571</v>
      </c>
      <c r="C78" s="139" t="s">
        <v>2613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2573</v>
      </c>
      <c r="C79" s="139" t="s">
        <v>2614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2575</v>
      </c>
      <c r="C80" s="139" t="s">
        <v>2615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2577</v>
      </c>
      <c r="C81" s="139" t="s">
        <v>2616</v>
      </c>
      <c r="D81" s="199"/>
      <c r="E81" s="31"/>
      <c r="F81" s="31"/>
      <c r="G81" s="31"/>
      <c r="H81" s="31"/>
      <c r="I81" s="31"/>
      <c r="J81" s="31"/>
      <c r="K81" s="31"/>
      <c r="L81" s="31"/>
      <c r="M81" s="31"/>
      <c r="N81" s="31"/>
      <c r="O81" s="31"/>
      <c r="P81" s="31"/>
      <c r="Q81" s="31"/>
      <c r="R81" s="31"/>
      <c r="S81" s="31"/>
      <c r="T81" s="31"/>
      <c r="U81" s="31"/>
    </row>
    <row r="82" spans="1:21" ht="24" x14ac:dyDescent="0.2">
      <c r="A82" s="88" t="s">
        <v>2513</v>
      </c>
      <c r="B82" s="293" t="s">
        <v>2617</v>
      </c>
      <c r="C82" s="139" t="s">
        <v>2618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2571</v>
      </c>
      <c r="C83" s="139" t="s">
        <v>2619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2573</v>
      </c>
      <c r="C84" s="139" t="s">
        <v>2620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2575</v>
      </c>
      <c r="C85" s="139" t="s">
        <v>2621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2577</v>
      </c>
      <c r="C86" s="139" t="s">
        <v>2622</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2516</v>
      </c>
      <c r="B87" s="155" t="s">
        <v>2623</v>
      </c>
      <c r="C87" s="139" t="s">
        <v>2624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2571</v>
      </c>
      <c r="C88" s="139" t="s">
        <v>2625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2573</v>
      </c>
      <c r="C89" s="139" t="s">
        <v>2626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2575</v>
      </c>
      <c r="C90" s="139" t="s">
        <v>2627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2577</v>
      </c>
      <c r="C91" s="139" t="s">
        <v>2628</v>
      </c>
      <c r="D91" s="199"/>
      <c r="E91" s="31"/>
      <c r="F91" s="31"/>
      <c r="G91" s="31"/>
      <c r="H91" s="31"/>
      <c r="I91" s="31"/>
      <c r="J91" s="31"/>
      <c r="K91" s="31"/>
      <c r="L91" s="31"/>
      <c r="M91" s="31"/>
      <c r="N91" s="31"/>
      <c r="O91" s="31"/>
      <c r="P91" s="31"/>
      <c r="Q91" s="31"/>
      <c r="R91" s="31"/>
      <c r="S91" s="31"/>
      <c r="T91" s="31"/>
      <c r="U91" s="31"/>
    </row>
    <row r="92" spans="1:21" ht="12.75" customHeight="1" x14ac:dyDescent="0.2">
      <c r="A92" s="88" t="s">
        <v>2519</v>
      </c>
      <c r="B92" s="89" t="s">
        <v>2629</v>
      </c>
      <c r="C92" s="139" t="s">
        <v>2630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2571</v>
      </c>
      <c r="C93" s="139" t="s">
        <v>2631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2573</v>
      </c>
      <c r="C94" s="139" t="s">
        <v>2632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2575</v>
      </c>
      <c r="C95" s="139" t="s">
        <v>2633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2577</v>
      </c>
      <c r="C96" s="139" t="s">
        <v>2634</v>
      </c>
      <c r="D96" s="199"/>
      <c r="E96" s="31"/>
      <c r="F96" s="31"/>
      <c r="G96" s="31"/>
      <c r="H96" s="31"/>
      <c r="I96" s="31"/>
      <c r="J96" s="31"/>
      <c r="K96" s="31"/>
      <c r="L96" s="31"/>
      <c r="M96" s="31"/>
      <c r="N96" s="31"/>
      <c r="O96" s="31"/>
      <c r="P96" s="31"/>
      <c r="Q96" s="31"/>
      <c r="R96" s="31"/>
      <c r="S96" s="31"/>
      <c r="T96" s="31"/>
      <c r="U96" s="31"/>
    </row>
    <row r="97" spans="1:21" ht="36" x14ac:dyDescent="0.2">
      <c r="A97" s="88" t="s">
        <v>2522</v>
      </c>
      <c r="B97" s="89" t="s">
        <v>2635</v>
      </c>
      <c r="C97" s="139" t="s">
        <v>2636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2525</v>
      </c>
      <c r="C98" s="139" t="s">
        <v>2637</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2527</v>
      </c>
      <c r="B99" s="64" t="s">
        <v>2528</v>
      </c>
      <c r="C99" s="139" t="s">
        <v>2638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2530</v>
      </c>
      <c r="B100" s="64" t="s">
        <v>2531</v>
      </c>
      <c r="C100" s="139" t="s">
        <v>2639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2561</v>
      </c>
      <c r="B101" s="64" t="s">
        <v>2534</v>
      </c>
      <c r="C101" s="139" t="s">
        <v>2640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2536</v>
      </c>
      <c r="B102" s="64" t="s">
        <v>2537</v>
      </c>
      <c r="C102" s="139" t="s">
        <v>2641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2539</v>
      </c>
      <c r="B103" s="292" t="s">
        <v>2540</v>
      </c>
      <c r="C103" s="292" t="s">
        <v>2642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2643</v>
      </c>
      <c r="C104" s="139" t="s">
        <v>2644</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2490</v>
      </c>
      <c r="C105" s="139" t="s">
        <v>2645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2492</v>
      </c>
      <c r="B106" s="64" t="s">
        <v>2646</v>
      </c>
      <c r="C106" s="139" t="s">
        <v>2647</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2519</v>
      </c>
      <c r="B107" s="64" t="s">
        <v>2520</v>
      </c>
      <c r="C107" s="139" t="s">
        <v>2648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2522</v>
      </c>
      <c r="B108" s="64" t="s">
        <v>2649</v>
      </c>
      <c r="C108" s="139" t="s">
        <v>2650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2539</v>
      </c>
      <c r="B109" s="74" t="s">
        <v>2540</v>
      </c>
      <c r="C109" s="290" t="s">
        <v>2651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36"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2131</v>
      </c>
      <c r="B1" s="392"/>
      <c r="C1" s="392"/>
      <c r="D1" s="392"/>
      <c r="E1" s="51" t="s">
        <v>2132</v>
      </c>
      <c r="F1" s="51"/>
      <c r="G1" s="51"/>
      <c r="H1" s="51"/>
      <c r="I1" s="51"/>
      <c r="J1" s="51"/>
      <c r="K1" s="51"/>
      <c r="L1" s="51"/>
      <c r="M1" s="51"/>
      <c r="N1" s="51"/>
      <c r="O1" s="51"/>
      <c r="P1" s="51"/>
    </row>
    <row r="2" spans="1:17" ht="37.5" customHeight="1" x14ac:dyDescent="0.2">
      <c r="A2" s="394" t="s">
        <v>2133</v>
      </c>
      <c r="B2" s="392"/>
      <c r="C2" s="392"/>
      <c r="D2" s="392"/>
      <c r="E2" s="50" t="s">
        <v>2133</v>
      </c>
      <c r="F2" s="50" t="s">
        <v>2134</v>
      </c>
      <c r="G2" s="50" t="s">
        <v>2135</v>
      </c>
      <c r="H2" s="50" t="s">
        <v>2135</v>
      </c>
      <c r="I2" s="50" t="s">
        <v>2136</v>
      </c>
      <c r="J2" s="50" t="s">
        <v>1986</v>
      </c>
      <c r="K2" s="50" t="s">
        <v>2137</v>
      </c>
      <c r="L2" s="50" t="s">
        <v>1991</v>
      </c>
      <c r="M2" s="50" t="s">
        <v>2138</v>
      </c>
      <c r="N2" s="50" t="s">
        <v>2139</v>
      </c>
      <c r="O2" s="50" t="s">
        <v>2140</v>
      </c>
      <c r="Q2" s="301"/>
    </row>
    <row r="3" spans="1:17" ht="29.25" customHeight="1" x14ac:dyDescent="0.2">
      <c r="A3" s="97" t="s">
        <v>2141</v>
      </c>
      <c r="B3" s="98" t="s">
        <v>2142</v>
      </c>
      <c r="C3" s="99" t="s">
        <v>2143</v>
      </c>
      <c r="D3" s="95"/>
      <c r="E3" s="96">
        <f>E4+E14+E23+E298+E341+E344+E346</f>
        <v>0</v>
      </c>
      <c r="F3" s="96">
        <f>F4+F14+F23+F298+F341+F344+F346</f>
        <v>6</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27781</v>
      </c>
      <c r="P3" s="51"/>
    </row>
    <row r="4" spans="1:17" ht="19.5" customHeight="1" x14ac:dyDescent="0.2">
      <c r="A4" s="398" t="s">
        <v>2144</v>
      </c>
      <c r="B4" s="399"/>
      <c r="C4" s="400"/>
      <c r="D4" s="95"/>
      <c r="E4" s="51">
        <f>SUM(E5:E13)</f>
        <v>0</v>
      </c>
      <c r="F4" s="51">
        <f>SUM(F5:F13)</f>
        <v>0</v>
      </c>
      <c r="G4" s="51"/>
      <c r="H4" s="51"/>
      <c r="I4" s="104" t="s">
        <v>2145</v>
      </c>
      <c r="J4" s="104" t="s">
        <v>2146</v>
      </c>
      <c r="K4" s="104" t="s">
        <v>2147</v>
      </c>
      <c r="L4" s="51"/>
      <c r="M4" s="51"/>
      <c r="N4" s="51"/>
      <c r="O4" s="51"/>
      <c r="P4" s="51"/>
    </row>
    <row r="5" spans="1:17" ht="63.75" customHeight="1" x14ac:dyDescent="0.2">
      <c r="A5" s="105">
        <v>1</v>
      </c>
      <c r="B5" s="106" t="str">
        <f t="shared" ref="B5:B13" si="0">IF(E5=1,"Pogreška",IF(F5=1,"Provjera","O.K."))</f>
        <v>O.K.</v>
      </c>
      <c r="C5" s="246" t="s">
        <v>2148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2149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1996</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2159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2165</v>
      </c>
      <c r="B23" s="396"/>
      <c r="C23" s="39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2166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2169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2179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2189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2199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2209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2219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2229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2239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2249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2259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2269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2279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2289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2299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2309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2319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2329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2339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2349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2359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2369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2378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2379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2380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2381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2384</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2385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2387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2389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2399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2409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2419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2429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2436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2439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1989</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2449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2459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2469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2479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1992</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2439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1991</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2439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2483</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2439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2484</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 Gazdek</cp:lastModifiedBy>
  <cp:lastPrinted>2026-04-10T11:02:08Z</cp:lastPrinted>
  <dcterms:created xsi:type="dcterms:W3CDTF">2022-04-01T05:14:30Z</dcterms:created>
  <dcterms:modified xsi:type="dcterms:W3CDTF">2026-04-15T10:03:45Z</dcterms:modified>
</cp:coreProperties>
</file>