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5" i="5" l="1"/>
  <c r="D24" i="7" l="1"/>
  <c r="E24" i="7"/>
  <c r="E28" i="5" l="1"/>
  <c r="E69" i="4" l="1"/>
  <c r="L1448" i="9"/>
  <c r="J1448" i="9"/>
  <c r="F318" i="9"/>
  <c r="F317" i="9"/>
  <c r="F316" i="9"/>
  <c r="F315" i="9" s="1"/>
  <c r="F314" i="9"/>
  <c r="F313" i="9"/>
  <c r="F312"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E301" i="9" s="1"/>
  <c r="B301" i="9" s="1"/>
  <c r="F301" i="9"/>
  <c r="H300" i="9"/>
  <c r="G300" i="9"/>
  <c r="E300" i="9" s="1"/>
  <c r="B300" i="9" s="1"/>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E284" i="9" s="1"/>
  <c r="B284" i="9" s="1"/>
  <c r="F284" i="9"/>
  <c r="H283" i="9"/>
  <c r="G283" i="9"/>
  <c r="F283" i="9"/>
  <c r="E283" i="9"/>
  <c r="B283" i="9" s="1"/>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B271" i="9" s="1"/>
  <c r="M270" i="9"/>
  <c r="L270" i="9"/>
  <c r="F270" i="9" s="1"/>
  <c r="B270" i="9" s="1"/>
  <c r="E270" i="9"/>
  <c r="M269" i="9"/>
  <c r="L269" i="9"/>
  <c r="F269" i="9" s="1"/>
  <c r="E269" i="9"/>
  <c r="M268" i="9"/>
  <c r="L268" i="9"/>
  <c r="F268" i="9"/>
  <c r="E268" i="9"/>
  <c r="B268" i="9" s="1"/>
  <c r="M267" i="9"/>
  <c r="L267" i="9"/>
  <c r="F267" i="9" s="1"/>
  <c r="E267" i="9"/>
  <c r="B267" i="9" s="1"/>
  <c r="M266" i="9"/>
  <c r="L266" i="9"/>
  <c r="F266" i="9" s="1"/>
  <c r="B266" i="9" s="1"/>
  <c r="E266" i="9"/>
  <c r="M265" i="9"/>
  <c r="L265" i="9"/>
  <c r="F265" i="9" s="1"/>
  <c r="E265" i="9"/>
  <c r="M264" i="9"/>
  <c r="L264" i="9"/>
  <c r="F264" i="9"/>
  <c r="E264" i="9"/>
  <c r="B264" i="9" s="1"/>
  <c r="M263" i="9"/>
  <c r="L263" i="9"/>
  <c r="F263" i="9" s="1"/>
  <c r="E263" i="9"/>
  <c r="M262" i="9"/>
  <c r="L262" i="9"/>
  <c r="F262" i="9" s="1"/>
  <c r="B262" i="9" s="1"/>
  <c r="E262" i="9"/>
  <c r="M261" i="9"/>
  <c r="L261" i="9"/>
  <c r="F261" i="9" s="1"/>
  <c r="E261" i="9"/>
  <c r="B261" i="9" s="1"/>
  <c r="M260" i="9"/>
  <c r="L260" i="9"/>
  <c r="F260" i="9"/>
  <c r="E260" i="9"/>
  <c r="B260" i="9" s="1"/>
  <c r="M259" i="9"/>
  <c r="L259" i="9"/>
  <c r="F259" i="9" s="1"/>
  <c r="E259" i="9"/>
  <c r="M258" i="9"/>
  <c r="L258" i="9"/>
  <c r="F258" i="9" s="1"/>
  <c r="B258" i="9" s="1"/>
  <c r="E258" i="9"/>
  <c r="M257" i="9"/>
  <c r="L257" i="9"/>
  <c r="F257" i="9" s="1"/>
  <c r="E257" i="9"/>
  <c r="B257" i="9" s="1"/>
  <c r="M256" i="9"/>
  <c r="L256" i="9"/>
  <c r="F256" i="9"/>
  <c r="E256" i="9"/>
  <c r="B256" i="9" s="1"/>
  <c r="M255" i="9"/>
  <c r="L255" i="9"/>
  <c r="F255" i="9" s="1"/>
  <c r="E255" i="9"/>
  <c r="B255" i="9" s="1"/>
  <c r="M254" i="9"/>
  <c r="L254" i="9"/>
  <c r="F254" i="9" s="1"/>
  <c r="B254" i="9" s="1"/>
  <c r="E254" i="9"/>
  <c r="M253" i="9"/>
  <c r="L253" i="9"/>
  <c r="F253" i="9" s="1"/>
  <c r="E253" i="9"/>
  <c r="M252" i="9"/>
  <c r="L252" i="9"/>
  <c r="F252" i="9"/>
  <c r="E252" i="9"/>
  <c r="B252" i="9" s="1"/>
  <c r="M251" i="9"/>
  <c r="L251" i="9"/>
  <c r="F251" i="9" s="1"/>
  <c r="E251" i="9"/>
  <c r="B251" i="9" s="1"/>
  <c r="M250" i="9"/>
  <c r="L250" i="9"/>
  <c r="F250" i="9" s="1"/>
  <c r="B250" i="9" s="1"/>
  <c r="E250" i="9"/>
  <c r="M249" i="9"/>
  <c r="L249" i="9"/>
  <c r="F249" i="9" s="1"/>
  <c r="E249" i="9"/>
  <c r="M248" i="9"/>
  <c r="L248" i="9"/>
  <c r="F248" i="9"/>
  <c r="E248" i="9"/>
  <c r="B248" i="9" s="1"/>
  <c r="M247" i="9"/>
  <c r="L247" i="9"/>
  <c r="F247" i="9" s="1"/>
  <c r="E247" i="9"/>
  <c r="M246" i="9"/>
  <c r="L246" i="9"/>
  <c r="F246" i="9" s="1"/>
  <c r="B246" i="9" s="1"/>
  <c r="E246" i="9"/>
  <c r="M245" i="9"/>
  <c r="L245" i="9"/>
  <c r="F245" i="9" s="1"/>
  <c r="E245" i="9"/>
  <c r="B245" i="9" s="1"/>
  <c r="M244" i="9"/>
  <c r="L244" i="9"/>
  <c r="F244" i="9"/>
  <c r="E244" i="9"/>
  <c r="B244" i="9" s="1"/>
  <c r="M243" i="9"/>
  <c r="L243" i="9"/>
  <c r="F243" i="9" s="1"/>
  <c r="E243" i="9"/>
  <c r="M242" i="9"/>
  <c r="L242" i="9"/>
  <c r="F242" i="9" s="1"/>
  <c r="B242" i="9" s="1"/>
  <c r="E242" i="9"/>
  <c r="M241" i="9"/>
  <c r="L241" i="9"/>
  <c r="F241" i="9" s="1"/>
  <c r="E241" i="9"/>
  <c r="B241" i="9" s="1"/>
  <c r="M240" i="9"/>
  <c r="L240" i="9"/>
  <c r="F240" i="9"/>
  <c r="E240" i="9"/>
  <c r="B240" i="9" s="1"/>
  <c r="M239" i="9"/>
  <c r="L239" i="9"/>
  <c r="F239" i="9" s="1"/>
  <c r="E239" i="9"/>
  <c r="B239" i="9" s="1"/>
  <c r="M238" i="9"/>
  <c r="L238" i="9"/>
  <c r="F238" i="9" s="1"/>
  <c r="B238" i="9" s="1"/>
  <c r="E238" i="9"/>
  <c r="M237" i="9"/>
  <c r="L237" i="9"/>
  <c r="F237" i="9" s="1"/>
  <c r="E237" i="9"/>
  <c r="M236" i="9"/>
  <c r="L236" i="9"/>
  <c r="F236" i="9"/>
  <c r="E236" i="9"/>
  <c r="B236" i="9" s="1"/>
  <c r="M235" i="9"/>
  <c r="L235" i="9"/>
  <c r="F235" i="9" s="1"/>
  <c r="E235" i="9"/>
  <c r="B235" i="9" s="1"/>
  <c r="M234" i="9"/>
  <c r="L234" i="9"/>
  <c r="F234" i="9" s="1"/>
  <c r="B234" i="9" s="1"/>
  <c r="E234" i="9"/>
  <c r="M233" i="9"/>
  <c r="L233" i="9"/>
  <c r="F233" i="9" s="1"/>
  <c r="E233" i="9"/>
  <c r="M232" i="9"/>
  <c r="L232" i="9"/>
  <c r="F232" i="9"/>
  <c r="E232" i="9"/>
  <c r="B232" i="9" s="1"/>
  <c r="M231" i="9"/>
  <c r="L231" i="9"/>
  <c r="F231" i="9" s="1"/>
  <c r="E231" i="9"/>
  <c r="M230" i="9"/>
  <c r="L230" i="9"/>
  <c r="F230" i="9" s="1"/>
  <c r="B230" i="9" s="1"/>
  <c r="E230" i="9"/>
  <c r="M229" i="9"/>
  <c r="L229" i="9"/>
  <c r="F229" i="9" s="1"/>
  <c r="E229" i="9"/>
  <c r="B229" i="9" s="1"/>
  <c r="M228" i="9"/>
  <c r="L228" i="9"/>
  <c r="F228" i="9"/>
  <c r="E228" i="9"/>
  <c r="B228" i="9" s="1"/>
  <c r="M227" i="9"/>
  <c r="L227" i="9"/>
  <c r="F227" i="9" s="1"/>
  <c r="E227" i="9"/>
  <c r="M226" i="9"/>
  <c r="L226" i="9"/>
  <c r="F226" i="9" s="1"/>
  <c r="B226" i="9" s="1"/>
  <c r="E226" i="9"/>
  <c r="M225" i="9"/>
  <c r="L225" i="9"/>
  <c r="F225" i="9" s="1"/>
  <c r="E225" i="9"/>
  <c r="M224" i="9"/>
  <c r="L224" i="9"/>
  <c r="F224" i="9"/>
  <c r="E224" i="9"/>
  <c r="M223" i="9"/>
  <c r="L223" i="9"/>
  <c r="E223" i="9"/>
  <c r="M222" i="9"/>
  <c r="L222" i="9"/>
  <c r="E222" i="9"/>
  <c r="M221" i="9"/>
  <c r="L221" i="9"/>
  <c r="E221" i="9"/>
  <c r="M220" i="9"/>
  <c r="F220" i="9" s="1"/>
  <c r="L220" i="9"/>
  <c r="E220" i="9"/>
  <c r="M219" i="9"/>
  <c r="L219" i="9"/>
  <c r="F219" i="9" s="1"/>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F81" i="9"/>
  <c r="E81" i="9"/>
  <c r="H80" i="9"/>
  <c r="G80" i="9"/>
  <c r="E80" i="9" s="1"/>
  <c r="F80" i="9"/>
  <c r="H79" i="9"/>
  <c r="G79" i="9"/>
  <c r="E79" i="9" s="1"/>
  <c r="F79" i="9"/>
  <c r="B79" i="9"/>
  <c r="H78" i="9"/>
  <c r="G78" i="9"/>
  <c r="F78" i="9"/>
  <c r="E78" i="9"/>
  <c r="B78" i="9" s="1"/>
  <c r="H77" i="9"/>
  <c r="G77" i="9"/>
  <c r="F77" i="9"/>
  <c r="E77" i="9"/>
  <c r="H76" i="9"/>
  <c r="G76" i="9"/>
  <c r="E76" i="9" s="1"/>
  <c r="F76" i="9"/>
  <c r="H75" i="9"/>
  <c r="G75" i="9"/>
  <c r="E75" i="9" s="1"/>
  <c r="F75" i="9"/>
  <c r="B75" i="9"/>
  <c r="H74" i="9"/>
  <c r="G74" i="9"/>
  <c r="F74" i="9"/>
  <c r="E74" i="9"/>
  <c r="B74" i="9" s="1"/>
  <c r="H73" i="9"/>
  <c r="G73" i="9"/>
  <c r="F73" i="9"/>
  <c r="E73" i="9"/>
  <c r="H72" i="9"/>
  <c r="G72" i="9"/>
  <c r="E72" i="9" s="1"/>
  <c r="F72" i="9"/>
  <c r="H71" i="9"/>
  <c r="G71" i="9"/>
  <c r="E71" i="9" s="1"/>
  <c r="F71" i="9"/>
  <c r="B71" i="9"/>
  <c r="H70" i="9"/>
  <c r="G70" i="9"/>
  <c r="F70" i="9"/>
  <c r="E70" i="9"/>
  <c r="B70" i="9" s="1"/>
  <c r="H69" i="9"/>
  <c r="G69" i="9"/>
  <c r="F69" i="9"/>
  <c r="E69" i="9"/>
  <c r="H68" i="9"/>
  <c r="G68" i="9"/>
  <c r="E68" i="9" s="1"/>
  <c r="F68" i="9"/>
  <c r="H67" i="9"/>
  <c r="G67" i="9"/>
  <c r="E67" i="9" s="1"/>
  <c r="F67" i="9"/>
  <c r="B67" i="9"/>
  <c r="H66" i="9"/>
  <c r="G66" i="9"/>
  <c r="F66" i="9"/>
  <c r="E66" i="9"/>
  <c r="B66" i="9" s="1"/>
  <c r="H65" i="9"/>
  <c r="G65" i="9"/>
  <c r="F65" i="9"/>
  <c r="E65" i="9"/>
  <c r="H64" i="9"/>
  <c r="G64" i="9"/>
  <c r="E64" i="9" s="1"/>
  <c r="F64" i="9"/>
  <c r="H63" i="9"/>
  <c r="G63" i="9"/>
  <c r="F63" i="9"/>
  <c r="H62" i="9"/>
  <c r="G62" i="9"/>
  <c r="F62" i="9"/>
  <c r="E62" i="9"/>
  <c r="B62" i="9" s="1"/>
  <c r="H61" i="9"/>
  <c r="G61" i="9"/>
  <c r="F61" i="9"/>
  <c r="E61" i="9"/>
  <c r="H60" i="9"/>
  <c r="G60" i="9"/>
  <c r="E60" i="9" s="1"/>
  <c r="F60" i="9"/>
  <c r="H59" i="9"/>
  <c r="G59" i="9"/>
  <c r="F59" i="9"/>
  <c r="H58" i="9"/>
  <c r="G58" i="9"/>
  <c r="F58" i="9"/>
  <c r="E58" i="9"/>
  <c r="B58" i="9" s="1"/>
  <c r="H57" i="9"/>
  <c r="G57" i="9"/>
  <c r="F57" i="9"/>
  <c r="E57" i="9"/>
  <c r="H56" i="9"/>
  <c r="G56" i="9"/>
  <c r="E56" i="9" s="1"/>
  <c r="F56" i="9"/>
  <c r="H55" i="9"/>
  <c r="G55" i="9"/>
  <c r="F55" i="9"/>
  <c r="H54" i="9"/>
  <c r="G54" i="9"/>
  <c r="F54" i="9"/>
  <c r="E54" i="9"/>
  <c r="B54" i="9" s="1"/>
  <c r="H53" i="9"/>
  <c r="G53" i="9"/>
  <c r="F53" i="9"/>
  <c r="E53" i="9"/>
  <c r="H52" i="9"/>
  <c r="G52" i="9"/>
  <c r="E52" i="9" s="1"/>
  <c r="F52" i="9"/>
  <c r="H51" i="9"/>
  <c r="G51" i="9"/>
  <c r="F51" i="9"/>
  <c r="H50" i="9"/>
  <c r="G50" i="9"/>
  <c r="F50" i="9"/>
  <c r="E50" i="9"/>
  <c r="B50" i="9" s="1"/>
  <c r="H49" i="9"/>
  <c r="G49" i="9"/>
  <c r="F49" i="9"/>
  <c r="E49" i="9"/>
  <c r="H48" i="9"/>
  <c r="G48" i="9"/>
  <c r="E48" i="9" s="1"/>
  <c r="F48" i="9"/>
  <c r="H47" i="9"/>
  <c r="G47" i="9"/>
  <c r="F47" i="9"/>
  <c r="H46" i="9"/>
  <c r="E46" i="9" s="1"/>
  <c r="B46" i="9" s="1"/>
  <c r="G46" i="9"/>
  <c r="F46" i="9"/>
  <c r="H45" i="9"/>
  <c r="E45" i="9" s="1"/>
  <c r="G45" i="9"/>
  <c r="F45" i="9"/>
  <c r="H44" i="9"/>
  <c r="G44" i="9"/>
  <c r="F44" i="9"/>
  <c r="H43" i="9"/>
  <c r="G43" i="9"/>
  <c r="F43" i="9"/>
  <c r="H42" i="9"/>
  <c r="E42" i="9" s="1"/>
  <c r="B42" i="9" s="1"/>
  <c r="G42" i="9"/>
  <c r="F42" i="9"/>
  <c r="H41" i="9"/>
  <c r="E41" i="9" s="1"/>
  <c r="G41" i="9"/>
  <c r="F41" i="9"/>
  <c r="H40" i="9"/>
  <c r="G40" i="9"/>
  <c r="F40" i="9"/>
  <c r="H39" i="9"/>
  <c r="G39" i="9"/>
  <c r="E39" i="9" s="1"/>
  <c r="B39" i="9" s="1"/>
  <c r="F39" i="9"/>
  <c r="H38" i="9"/>
  <c r="E38" i="9" s="1"/>
  <c r="B38" i="9" s="1"/>
  <c r="G38" i="9"/>
  <c r="F38" i="9"/>
  <c r="H37" i="9"/>
  <c r="G37" i="9"/>
  <c r="F37" i="9"/>
  <c r="E37" i="9"/>
  <c r="B37" i="9" s="1"/>
  <c r="H36" i="9"/>
  <c r="E36" i="9" s="1"/>
  <c r="B36" i="9" s="1"/>
  <c r="G36" i="9"/>
  <c r="F36" i="9"/>
  <c r="H35" i="9"/>
  <c r="G35" i="9"/>
  <c r="F35" i="9"/>
  <c r="E35" i="9"/>
  <c r="B35" i="9" s="1"/>
  <c r="H34" i="9"/>
  <c r="G34" i="9"/>
  <c r="F34" i="9"/>
  <c r="H33" i="9"/>
  <c r="G33" i="9"/>
  <c r="F33" i="9"/>
  <c r="H32" i="9"/>
  <c r="G32" i="9"/>
  <c r="F32" i="9"/>
  <c r="H31" i="9"/>
  <c r="G31" i="9"/>
  <c r="F31" i="9"/>
  <c r="E31" i="9"/>
  <c r="B31" i="9" s="1"/>
  <c r="H30" i="9"/>
  <c r="G30" i="9"/>
  <c r="F30" i="9"/>
  <c r="H29" i="9"/>
  <c r="G29" i="9"/>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I3" i="9"/>
  <c r="H3" i="9"/>
  <c r="G3" i="9"/>
  <c r="D101" i="8"/>
  <c r="D95" i="8"/>
  <c r="D90" i="8"/>
  <c r="D85" i="8"/>
  <c r="D80" i="8"/>
  <c r="D75" i="8"/>
  <c r="D70" i="8"/>
  <c r="D65" i="8"/>
  <c r="D60" i="8"/>
  <c r="D55" i="8"/>
  <c r="D49" i="8" s="1"/>
  <c r="D50" i="8"/>
  <c r="D44" i="8"/>
  <c r="D43" i="8"/>
  <c r="D36" i="8"/>
  <c r="D26" i="8"/>
  <c r="D24" i="8" s="1"/>
  <c r="C1499" i="1" s="1"/>
  <c r="D18" i="8"/>
  <c r="D8" i="8"/>
  <c r="D6" i="8" s="1"/>
  <c r="C1481" i="1" s="1"/>
  <c r="E44" i="7"/>
  <c r="D44" i="7"/>
  <c r="E39" i="7"/>
  <c r="E38" i="7" s="1"/>
  <c r="D39" i="7"/>
  <c r="D38" i="7" s="1"/>
  <c r="E30" i="7"/>
  <c r="D1461" i="1" s="1"/>
  <c r="D30" i="7"/>
  <c r="C1461" i="1" s="1"/>
  <c r="E23" i="7"/>
  <c r="D23"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250" i="5"/>
  <c r="F250" i="5" s="1"/>
  <c r="F249" i="5"/>
  <c r="F248" i="5"/>
  <c r="F247" i="5"/>
  <c r="E246" i="5"/>
  <c r="D246" i="5"/>
  <c r="D245"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D180" i="5"/>
  <c r="D177" i="5" s="1"/>
  <c r="G308" i="9" s="1"/>
  <c r="F179" i="5"/>
  <c r="F178" i="5"/>
  <c r="D176"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E625" i="4"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20" i="4"/>
  <c r="E418" i="4"/>
  <c r="D418" i="4"/>
  <c r="F418" i="4" s="1"/>
  <c r="F417" i="4"/>
  <c r="E417" i="4"/>
  <c r="D417" i="4"/>
  <c r="E416" i="4"/>
  <c r="E643" i="4" s="1"/>
  <c r="D416" i="4"/>
  <c r="D644" i="4" s="1"/>
  <c r="F644" i="4" s="1"/>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D125" i="4"/>
  <c r="D124" i="4" s="1"/>
  <c r="E124"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1" i="4"/>
  <c r="F60" i="4"/>
  <c r="E59" i="4"/>
  <c r="D59" i="4"/>
  <c r="D50" i="4" s="1"/>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I35"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C1518" i="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C1504" i="1"/>
  <c r="H1504" i="1" s="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C1492" i="1"/>
  <c r="G1492" i="1" s="1"/>
  <c r="C1491" i="1"/>
  <c r="H1491" i="1" s="1"/>
  <c r="C1490" i="1"/>
  <c r="H1489" i="1"/>
  <c r="C1489" i="1"/>
  <c r="G1489" i="1" s="1"/>
  <c r="H1488" i="1"/>
  <c r="G1488" i="1"/>
  <c r="C1488" i="1"/>
  <c r="G1487" i="1"/>
  <c r="C1487" i="1"/>
  <c r="H1487" i="1" s="1"/>
  <c r="C1486" i="1"/>
  <c r="C1485" i="1"/>
  <c r="G1485" i="1" s="1"/>
  <c r="C1484" i="1"/>
  <c r="H1484" i="1" s="1"/>
  <c r="C1483" i="1"/>
  <c r="H1483" i="1" s="1"/>
  <c r="C1482" i="1"/>
  <c r="H1480" i="1"/>
  <c r="G1480" i="1"/>
  <c r="C1480" i="1"/>
  <c r="D1479" i="1"/>
  <c r="C1479" i="1"/>
  <c r="G1478" i="1"/>
  <c r="I1478" i="1" s="1"/>
  <c r="D1478" i="1"/>
  <c r="H1478" i="1" s="1"/>
  <c r="C1478" i="1"/>
  <c r="D1477" i="1"/>
  <c r="C1477" i="1"/>
  <c r="G1476" i="1"/>
  <c r="D1476" i="1"/>
  <c r="H1476" i="1" s="1"/>
  <c r="C1476" i="1"/>
  <c r="G1475" i="1"/>
  <c r="D1475" i="1"/>
  <c r="H1475" i="1" s="1"/>
  <c r="C1475" i="1"/>
  <c r="D1474" i="1"/>
  <c r="C1474" i="1"/>
  <c r="G1473" i="1"/>
  <c r="D1473" i="1"/>
  <c r="H1473" i="1" s="1"/>
  <c r="C1473" i="1"/>
  <c r="D1472" i="1"/>
  <c r="C1472" i="1"/>
  <c r="D1471" i="1"/>
  <c r="C1471" i="1"/>
  <c r="D1470" i="1"/>
  <c r="C1470" i="1"/>
  <c r="C1469" i="1"/>
  <c r="D1468" i="1"/>
  <c r="C1468" i="1"/>
  <c r="D1467" i="1"/>
  <c r="C1467" i="1"/>
  <c r="D1466" i="1"/>
  <c r="C1466" i="1"/>
  <c r="G1465" i="1"/>
  <c r="D1465" i="1"/>
  <c r="H1465" i="1" s="1"/>
  <c r="C1465" i="1"/>
  <c r="D1464" i="1"/>
  <c r="C1464" i="1"/>
  <c r="G1463" i="1"/>
  <c r="D1463" i="1"/>
  <c r="H1463" i="1" s="1"/>
  <c r="C1463" i="1"/>
  <c r="D1462" i="1"/>
  <c r="C1462" i="1"/>
  <c r="D1460" i="1"/>
  <c r="C1460" i="1"/>
  <c r="D1459" i="1"/>
  <c r="C1459" i="1"/>
  <c r="G1458" i="1"/>
  <c r="D1458" i="1"/>
  <c r="H1458" i="1" s="1"/>
  <c r="C1458" i="1"/>
  <c r="D1457" i="1"/>
  <c r="C1457" i="1"/>
  <c r="G1456" i="1"/>
  <c r="D1456" i="1"/>
  <c r="H1456" i="1" s="1"/>
  <c r="C1456" i="1"/>
  <c r="D1455" i="1"/>
  <c r="C1455" i="1"/>
  <c r="D1454" i="1"/>
  <c r="C1454" i="1"/>
  <c r="G1452" i="1"/>
  <c r="D1452" i="1"/>
  <c r="H1452" i="1" s="1"/>
  <c r="C1452" i="1"/>
  <c r="D1451" i="1"/>
  <c r="C1451" i="1"/>
  <c r="G1450" i="1"/>
  <c r="D1450" i="1"/>
  <c r="H1450" i="1" s="1"/>
  <c r="C1450" i="1"/>
  <c r="D1449" i="1"/>
  <c r="C1449" i="1"/>
  <c r="G1448" i="1"/>
  <c r="D1448" i="1"/>
  <c r="H1448" i="1" s="1"/>
  <c r="C1448" i="1"/>
  <c r="D1447" i="1"/>
  <c r="C1447" i="1"/>
  <c r="G1446" i="1"/>
  <c r="D1446" i="1"/>
  <c r="H1446" i="1" s="1"/>
  <c r="C1446" i="1"/>
  <c r="H1445" i="1"/>
  <c r="G1445" i="1"/>
  <c r="D1445" i="1"/>
  <c r="C1445" i="1"/>
  <c r="J1445" i="1" s="1"/>
  <c r="J1444" i="1"/>
  <c r="D1444" i="1"/>
  <c r="C1444" i="1"/>
  <c r="H1444" i="1" s="1"/>
  <c r="H1443" i="1"/>
  <c r="G1443" i="1"/>
  <c r="I1443" i="1" s="1"/>
  <c r="D1443" i="1"/>
  <c r="C1443" i="1"/>
  <c r="J1443" i="1" s="1"/>
  <c r="D1442" i="1"/>
  <c r="J1442" i="1" s="1"/>
  <c r="C1442" i="1"/>
  <c r="H1441" i="1"/>
  <c r="G1441" i="1"/>
  <c r="D1441" i="1"/>
  <c r="C1441" i="1"/>
  <c r="J1441" i="1" s="1"/>
  <c r="J1440" i="1"/>
  <c r="D1440" i="1"/>
  <c r="C1440" i="1"/>
  <c r="H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D1398" i="1"/>
  <c r="G1398" i="1" s="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D1241" i="1"/>
  <c r="G1241" i="1" s="1"/>
  <c r="C1241" i="1"/>
  <c r="D1240" i="1"/>
  <c r="G1240" i="1" s="1"/>
  <c r="C1240" i="1"/>
  <c r="H1239" i="1"/>
  <c r="G1239" i="1"/>
  <c r="D1239" i="1"/>
  <c r="C1239" i="1"/>
  <c r="H1238" i="1"/>
  <c r="G1238" i="1"/>
  <c r="D1238" i="1"/>
  <c r="C1238" i="1"/>
  <c r="H1237" i="1"/>
  <c r="D1237" i="1"/>
  <c r="G1237" i="1" s="1"/>
  <c r="C1237" i="1"/>
  <c r="H1236" i="1"/>
  <c r="G1236" i="1"/>
  <c r="D1236" i="1"/>
  <c r="C1236" i="1"/>
  <c r="H1235" i="1"/>
  <c r="G1235" i="1"/>
  <c r="D1235" i="1"/>
  <c r="C1235" i="1"/>
  <c r="H1234" i="1"/>
  <c r="G1234" i="1"/>
  <c r="D1234" i="1"/>
  <c r="C1234" i="1"/>
  <c r="H1233" i="1"/>
  <c r="G1233" i="1"/>
  <c r="D1233" i="1"/>
  <c r="C1233" i="1"/>
  <c r="D1232" i="1"/>
  <c r="G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D1224" i="1"/>
  <c r="G1224" i="1" s="1"/>
  <c r="C1224" i="1"/>
  <c r="H1223" i="1"/>
  <c r="G1223" i="1"/>
  <c r="D1223" i="1"/>
  <c r="C1223" i="1"/>
  <c r="C1222" i="1"/>
  <c r="H1221" i="1"/>
  <c r="G1221" i="1"/>
  <c r="D1221" i="1"/>
  <c r="C1221" i="1"/>
  <c r="H1220" i="1"/>
  <c r="G1220" i="1"/>
  <c r="D1220" i="1"/>
  <c r="C1220" i="1"/>
  <c r="H1219" i="1"/>
  <c r="G1219" i="1"/>
  <c r="D1219" i="1"/>
  <c r="C1219" i="1"/>
  <c r="H1218" i="1"/>
  <c r="D1218" i="1"/>
  <c r="G1218" i="1" s="1"/>
  <c r="C1218" i="1"/>
  <c r="H1217" i="1"/>
  <c r="D1217" i="1"/>
  <c r="G1217" i="1" s="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H1156" i="1"/>
  <c r="D1156" i="1"/>
  <c r="G1156" i="1" s="1"/>
  <c r="C1156" i="1"/>
  <c r="H1155" i="1"/>
  <c r="D1155" i="1"/>
  <c r="G1155" i="1" s="1"/>
  <c r="C1155" i="1"/>
  <c r="C1154"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G1138" i="1" s="1"/>
  <c r="C1138" i="1"/>
  <c r="D1137" i="1"/>
  <c r="G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G1124" i="1" s="1"/>
  <c r="C1124" i="1"/>
  <c r="H1123" i="1"/>
  <c r="G1123" i="1"/>
  <c r="D1123" i="1"/>
  <c r="C1123" i="1"/>
  <c r="H1122" i="1"/>
  <c r="G1122" i="1"/>
  <c r="D1122" i="1"/>
  <c r="C1122" i="1"/>
  <c r="H1121" i="1"/>
  <c r="G1121" i="1"/>
  <c r="D1121" i="1"/>
  <c r="C1121" i="1"/>
  <c r="H1120" i="1"/>
  <c r="G1120" i="1"/>
  <c r="D1120" i="1"/>
  <c r="C1120" i="1"/>
  <c r="H1119" i="1"/>
  <c r="G1119" i="1"/>
  <c r="D1119" i="1"/>
  <c r="C1119" i="1"/>
  <c r="H1118" i="1"/>
  <c r="D1118" i="1"/>
  <c r="G1118" i="1" s="1"/>
  <c r="C1118" i="1"/>
  <c r="H1117" i="1"/>
  <c r="G1117" i="1"/>
  <c r="D1117" i="1"/>
  <c r="C1117" i="1"/>
  <c r="H1116" i="1"/>
  <c r="G1116" i="1"/>
  <c r="D1116" i="1"/>
  <c r="C1116" i="1"/>
  <c r="H1115" i="1"/>
  <c r="G1115" i="1"/>
  <c r="D1115" i="1"/>
  <c r="C1115" i="1"/>
  <c r="H1114" i="1"/>
  <c r="G1114" i="1"/>
  <c r="D1114" i="1"/>
  <c r="C1114" i="1"/>
  <c r="D1113" i="1"/>
  <c r="G1113" i="1" s="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D1047" i="1"/>
  <c r="H1045" i="1"/>
  <c r="G1045" i="1"/>
  <c r="D1045" i="1"/>
  <c r="C1045" i="1"/>
  <c r="H1044" i="1"/>
  <c r="G1044" i="1"/>
  <c r="D1044" i="1"/>
  <c r="C1044" i="1"/>
  <c r="H1043" i="1"/>
  <c r="G1043" i="1"/>
  <c r="D1043" i="1"/>
  <c r="C1043" i="1"/>
  <c r="H1042" i="1"/>
  <c r="D1042" i="1"/>
  <c r="G1042" i="1" s="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G1023" i="1"/>
  <c r="D1023" i="1"/>
  <c r="H1023" i="1" s="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D1015" i="1"/>
  <c r="G1015" i="1" s="1"/>
  <c r="C1015" i="1"/>
  <c r="H1014" i="1"/>
  <c r="G1014" i="1"/>
  <c r="D1014" i="1"/>
  <c r="C1014" i="1"/>
  <c r="H1013" i="1"/>
  <c r="G1013" i="1"/>
  <c r="D1013" i="1"/>
  <c r="C1013" i="1"/>
  <c r="H1012" i="1"/>
  <c r="D1012" i="1"/>
  <c r="G1012" i="1" s="1"/>
  <c r="C1012" i="1"/>
  <c r="H1011" i="1"/>
  <c r="G1011" i="1"/>
  <c r="D1011" i="1"/>
  <c r="C1011" i="1"/>
  <c r="H1010" i="1"/>
  <c r="G1010" i="1"/>
  <c r="D1010" i="1"/>
  <c r="C1010" i="1"/>
  <c r="H1009" i="1"/>
  <c r="G1009" i="1"/>
  <c r="D1009" i="1"/>
  <c r="C1009" i="1"/>
  <c r="H1008" i="1"/>
  <c r="D1008" i="1"/>
  <c r="G1008" i="1" s="1"/>
  <c r="C1008" i="1"/>
  <c r="D1007" i="1"/>
  <c r="G1007" i="1" s="1"/>
  <c r="C1007" i="1"/>
  <c r="H1006" i="1"/>
  <c r="D1006" i="1"/>
  <c r="G1006" i="1" s="1"/>
  <c r="C1006" i="1"/>
  <c r="H1005" i="1"/>
  <c r="G1005" i="1"/>
  <c r="D1005" i="1"/>
  <c r="C1005" i="1"/>
  <c r="H1004" i="1"/>
  <c r="G1004" i="1"/>
  <c r="D1004" i="1"/>
  <c r="C1004" i="1"/>
  <c r="H1003" i="1"/>
  <c r="G1003" i="1"/>
  <c r="D1003" i="1"/>
  <c r="C1003" i="1"/>
  <c r="H1002" i="1"/>
  <c r="D1002" i="1"/>
  <c r="G1002" i="1" s="1"/>
  <c r="C1002" i="1"/>
  <c r="H1001" i="1"/>
  <c r="D1001" i="1"/>
  <c r="G1001" i="1" s="1"/>
  <c r="C1001" i="1"/>
  <c r="H1000" i="1"/>
  <c r="D1000" i="1"/>
  <c r="G1000" i="1" s="1"/>
  <c r="C1000" i="1"/>
  <c r="H999" i="1"/>
  <c r="D999" i="1"/>
  <c r="G999" i="1" s="1"/>
  <c r="C999" i="1"/>
  <c r="H998" i="1"/>
  <c r="D998" i="1"/>
  <c r="G998" i="1" s="1"/>
  <c r="C998" i="1"/>
  <c r="D997" i="1"/>
  <c r="G997" i="1" s="1"/>
  <c r="C997" i="1"/>
  <c r="H996" i="1"/>
  <c r="D996" i="1"/>
  <c r="G996" i="1" s="1"/>
  <c r="C996" i="1"/>
  <c r="H995" i="1"/>
  <c r="G995" i="1"/>
  <c r="D995" i="1"/>
  <c r="C995" i="1"/>
  <c r="H994" i="1"/>
  <c r="G994" i="1"/>
  <c r="D994" i="1"/>
  <c r="C994" i="1"/>
  <c r="H993" i="1"/>
  <c r="D993" i="1"/>
  <c r="G993" i="1" s="1"/>
  <c r="C993" i="1"/>
  <c r="H992" i="1"/>
  <c r="G992" i="1"/>
  <c r="D992" i="1"/>
  <c r="C992" i="1"/>
  <c r="H991" i="1"/>
  <c r="G991" i="1"/>
  <c r="D991" i="1"/>
  <c r="C991" i="1"/>
  <c r="H989" i="1"/>
  <c r="D989" i="1"/>
  <c r="G989" i="1" s="1"/>
  <c r="C989" i="1"/>
  <c r="H988" i="1"/>
  <c r="D988" i="1"/>
  <c r="G988" i="1" s="1"/>
  <c r="C988" i="1"/>
  <c r="H987" i="1"/>
  <c r="G987" i="1"/>
  <c r="D987" i="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D665" i="1"/>
  <c r="G665" i="1" s="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D642" i="1"/>
  <c r="G642" i="1" s="1"/>
  <c r="C642" i="1"/>
  <c r="H641" i="1"/>
  <c r="G641" i="1"/>
  <c r="D641" i="1"/>
  <c r="C641" i="1"/>
  <c r="C638" i="1"/>
  <c r="H637" i="1"/>
  <c r="D637" i="1"/>
  <c r="G637" i="1" s="1"/>
  <c r="C637" i="1"/>
  <c r="G632"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D412" i="1"/>
  <c r="H412" i="1" s="1"/>
  <c r="C412" i="1"/>
  <c r="D411" i="1"/>
  <c r="H411" i="1" s="1"/>
  <c r="C411" i="1"/>
  <c r="H406" i="1"/>
  <c r="G406" i="1"/>
  <c r="D406" i="1"/>
  <c r="C406" i="1"/>
  <c r="D405" i="1"/>
  <c r="H405" i="1" s="1"/>
  <c r="C405" i="1"/>
  <c r="D404" i="1"/>
  <c r="H404" i="1" s="1"/>
  <c r="C404" i="1"/>
  <c r="H401" i="1"/>
  <c r="G401" i="1"/>
  <c r="D401" i="1"/>
  <c r="C401" i="1"/>
  <c r="H400" i="1"/>
  <c r="G400" i="1"/>
  <c r="D400" i="1"/>
  <c r="C400" i="1"/>
  <c r="H399" i="1"/>
  <c r="D399" i="1"/>
  <c r="G399" i="1" s="1"/>
  <c r="C399" i="1"/>
  <c r="H398" i="1"/>
  <c r="G398" i="1"/>
  <c r="D398" i="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D368" i="1"/>
  <c r="G368" i="1" s="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D351" i="1"/>
  <c r="G351" i="1" s="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G210" i="1"/>
  <c r="D210" i="1"/>
  <c r="C210" i="1"/>
  <c r="H210" i="1" s="1"/>
  <c r="D209" i="1"/>
  <c r="C209" i="1"/>
  <c r="G209" i="1" s="1"/>
  <c r="D208" i="1"/>
  <c r="C208" i="1"/>
  <c r="H208" i="1" s="1"/>
  <c r="D207" i="1"/>
  <c r="G207" i="1" s="1"/>
  <c r="C207" i="1"/>
  <c r="D206" i="1"/>
  <c r="G206" i="1" s="1"/>
  <c r="C206" i="1"/>
  <c r="H206" i="1" s="1"/>
  <c r="D205" i="1"/>
  <c r="C205" i="1"/>
  <c r="G205" i="1" s="1"/>
  <c r="D204" i="1"/>
  <c r="C204" i="1"/>
  <c r="H204" i="1" s="1"/>
  <c r="D203" i="1"/>
  <c r="G203" i="1" s="1"/>
  <c r="C203" i="1"/>
  <c r="G202" i="1"/>
  <c r="D202" i="1"/>
  <c r="C202" i="1"/>
  <c r="H202" i="1" s="1"/>
  <c r="D201" i="1"/>
  <c r="C201" i="1"/>
  <c r="G201" i="1" s="1"/>
  <c r="D200" i="1"/>
  <c r="C200" i="1"/>
  <c r="H200" i="1" s="1"/>
  <c r="D199" i="1"/>
  <c r="G199" i="1" s="1"/>
  <c r="C199" i="1"/>
  <c r="G198" i="1"/>
  <c r="D198" i="1"/>
  <c r="C198" i="1"/>
  <c r="H198" i="1" s="1"/>
  <c r="D197" i="1"/>
  <c r="C197" i="1"/>
  <c r="G197" i="1" s="1"/>
  <c r="D196" i="1"/>
  <c r="C196" i="1"/>
  <c r="H196" i="1" s="1"/>
  <c r="D195" i="1"/>
  <c r="G195" i="1" s="1"/>
  <c r="C195" i="1"/>
  <c r="G194" i="1"/>
  <c r="D194" i="1"/>
  <c r="C194" i="1"/>
  <c r="H194" i="1" s="1"/>
  <c r="D193" i="1"/>
  <c r="C193" i="1"/>
  <c r="G193" i="1" s="1"/>
  <c r="C192" i="1"/>
  <c r="D191" i="1"/>
  <c r="G191" i="1" s="1"/>
  <c r="C191" i="1"/>
  <c r="D190" i="1"/>
  <c r="G190" i="1" s="1"/>
  <c r="C190" i="1"/>
  <c r="H190" i="1" s="1"/>
  <c r="D189" i="1"/>
  <c r="C189" i="1"/>
  <c r="D188" i="1"/>
  <c r="C188" i="1"/>
  <c r="H188" i="1" s="1"/>
  <c r="D187" i="1"/>
  <c r="G187" i="1" s="1"/>
  <c r="C187" i="1"/>
  <c r="G186" i="1"/>
  <c r="D186" i="1"/>
  <c r="C186" i="1"/>
  <c r="H186" i="1" s="1"/>
  <c r="D185" i="1"/>
  <c r="C185" i="1"/>
  <c r="G185" i="1" s="1"/>
  <c r="D184" i="1"/>
  <c r="C184" i="1"/>
  <c r="D183" i="1"/>
  <c r="G183" i="1" s="1"/>
  <c r="C183" i="1"/>
  <c r="G182" i="1"/>
  <c r="D182" i="1"/>
  <c r="C182" i="1"/>
  <c r="H182" i="1" s="1"/>
  <c r="D181" i="1"/>
  <c r="C181" i="1"/>
  <c r="D180" i="1"/>
  <c r="C180" i="1"/>
  <c r="H180" i="1" s="1"/>
  <c r="D179" i="1"/>
  <c r="G179" i="1" s="1"/>
  <c r="C179" i="1"/>
  <c r="D178" i="1"/>
  <c r="G178" i="1" s="1"/>
  <c r="C178" i="1"/>
  <c r="H178" i="1" s="1"/>
  <c r="D177" i="1"/>
  <c r="C177" i="1"/>
  <c r="D176" i="1"/>
  <c r="C176" i="1"/>
  <c r="H176" i="1" s="1"/>
  <c r="D175" i="1"/>
  <c r="G175" i="1" s="1"/>
  <c r="C175" i="1"/>
  <c r="D174" i="1"/>
  <c r="G174" i="1" s="1"/>
  <c r="C174" i="1"/>
  <c r="H174" i="1" s="1"/>
  <c r="D173" i="1"/>
  <c r="C173" i="1"/>
  <c r="D172" i="1"/>
  <c r="C172" i="1"/>
  <c r="H172" i="1" s="1"/>
  <c r="D171" i="1"/>
  <c r="G171" i="1" s="1"/>
  <c r="C171" i="1"/>
  <c r="D170" i="1"/>
  <c r="G170" i="1" s="1"/>
  <c r="C170" i="1"/>
  <c r="H170" i="1" s="1"/>
  <c r="D169" i="1"/>
  <c r="C169" i="1"/>
  <c r="G169" i="1" s="1"/>
  <c r="D168" i="1"/>
  <c r="C168" i="1"/>
  <c r="H168" i="1" s="1"/>
  <c r="D167" i="1"/>
  <c r="G167" i="1" s="1"/>
  <c r="C167" i="1"/>
  <c r="D166" i="1"/>
  <c r="G166" i="1" s="1"/>
  <c r="C166" i="1"/>
  <c r="H166" i="1" s="1"/>
  <c r="D165" i="1"/>
  <c r="C165" i="1"/>
  <c r="D164" i="1"/>
  <c r="C164" i="1"/>
  <c r="H164" i="1" s="1"/>
  <c r="D163" i="1"/>
  <c r="G163" i="1" s="1"/>
  <c r="C163" i="1"/>
  <c r="D162" i="1"/>
  <c r="G162" i="1" s="1"/>
  <c r="C162" i="1"/>
  <c r="H162" i="1" s="1"/>
  <c r="D161" i="1"/>
  <c r="C161" i="1"/>
  <c r="D160" i="1"/>
  <c r="C160" i="1"/>
  <c r="D158" i="1"/>
  <c r="G158" i="1" s="1"/>
  <c r="C158" i="1"/>
  <c r="H158" i="1" s="1"/>
  <c r="D157" i="1"/>
  <c r="C157" i="1"/>
  <c r="D156" i="1"/>
  <c r="C156" i="1"/>
  <c r="D155" i="1"/>
  <c r="G155" i="1" s="1"/>
  <c r="C155" i="1"/>
  <c r="D154" i="1"/>
  <c r="G154" i="1" s="1"/>
  <c r="C154" i="1"/>
  <c r="H154" i="1" s="1"/>
  <c r="D153" i="1"/>
  <c r="C153" i="1"/>
  <c r="D152" i="1"/>
  <c r="C152" i="1"/>
  <c r="D151" i="1"/>
  <c r="G151" i="1" s="1"/>
  <c r="C151" i="1"/>
  <c r="D150" i="1"/>
  <c r="G150" i="1" s="1"/>
  <c r="C150" i="1"/>
  <c r="H150" i="1" s="1"/>
  <c r="D149" i="1"/>
  <c r="C149" i="1"/>
  <c r="C148" i="1"/>
  <c r="G146" i="1"/>
  <c r="D146" i="1"/>
  <c r="C146" i="1"/>
  <c r="H146" i="1" s="1"/>
  <c r="D145" i="1"/>
  <c r="C145" i="1"/>
  <c r="G145" i="1" s="1"/>
  <c r="D144" i="1"/>
  <c r="C144" i="1"/>
  <c r="D143" i="1"/>
  <c r="G143" i="1" s="1"/>
  <c r="C143" i="1"/>
  <c r="G142" i="1"/>
  <c r="D142" i="1"/>
  <c r="C142" i="1"/>
  <c r="H142" i="1" s="1"/>
  <c r="D141" i="1"/>
  <c r="C141" i="1"/>
  <c r="D140" i="1"/>
  <c r="C140" i="1"/>
  <c r="D139" i="1"/>
  <c r="G139" i="1" s="1"/>
  <c r="C139" i="1"/>
  <c r="G138" i="1"/>
  <c r="D138" i="1"/>
  <c r="C138" i="1"/>
  <c r="H138" i="1" s="1"/>
  <c r="D137" i="1"/>
  <c r="C137" i="1"/>
  <c r="G137" i="1" s="1"/>
  <c r="D136" i="1"/>
  <c r="C136" i="1"/>
  <c r="D135" i="1"/>
  <c r="G135" i="1" s="1"/>
  <c r="C135" i="1"/>
  <c r="D134" i="1"/>
  <c r="G134" i="1" s="1"/>
  <c r="C134" i="1"/>
  <c r="H134" i="1" s="1"/>
  <c r="D133" i="1"/>
  <c r="C133" i="1"/>
  <c r="D132" i="1"/>
  <c r="C132" i="1"/>
  <c r="D131" i="1"/>
  <c r="G131" i="1" s="1"/>
  <c r="C131" i="1"/>
  <c r="D130" i="1"/>
  <c r="G130" i="1" s="1"/>
  <c r="C130" i="1"/>
  <c r="H130" i="1" s="1"/>
  <c r="D129" i="1"/>
  <c r="C129" i="1"/>
  <c r="D128" i="1"/>
  <c r="C128" i="1"/>
  <c r="D127" i="1"/>
  <c r="G127" i="1" s="1"/>
  <c r="C127" i="1"/>
  <c r="G126" i="1"/>
  <c r="D126" i="1"/>
  <c r="C126" i="1"/>
  <c r="H126" i="1" s="1"/>
  <c r="D125" i="1"/>
  <c r="C125" i="1"/>
  <c r="D124" i="1"/>
  <c r="C124" i="1"/>
  <c r="D123" i="1"/>
  <c r="G123" i="1" s="1"/>
  <c r="C123" i="1"/>
  <c r="G122" i="1"/>
  <c r="D122" i="1"/>
  <c r="C122" i="1"/>
  <c r="H122" i="1" s="1"/>
  <c r="D121" i="1"/>
  <c r="C121" i="1"/>
  <c r="D120" i="1"/>
  <c r="C120" i="1"/>
  <c r="D119" i="1"/>
  <c r="G119" i="1" s="1"/>
  <c r="C119" i="1"/>
  <c r="G118" i="1"/>
  <c r="D118" i="1"/>
  <c r="C118" i="1"/>
  <c r="H118" i="1" s="1"/>
  <c r="D117" i="1"/>
  <c r="C117" i="1"/>
  <c r="D116" i="1"/>
  <c r="C116" i="1"/>
  <c r="D115" i="1"/>
  <c r="G115" i="1" s="1"/>
  <c r="C115" i="1"/>
  <c r="G114" i="1"/>
  <c r="D114" i="1"/>
  <c r="C114" i="1"/>
  <c r="H114" i="1" s="1"/>
  <c r="D113" i="1"/>
  <c r="C113" i="1"/>
  <c r="G113" i="1" s="1"/>
  <c r="D112" i="1"/>
  <c r="C112" i="1"/>
  <c r="D111" i="1"/>
  <c r="G111" i="1" s="1"/>
  <c r="C111" i="1"/>
  <c r="G110" i="1"/>
  <c r="D110" i="1"/>
  <c r="C110" i="1"/>
  <c r="H110" i="1" s="1"/>
  <c r="D109" i="1"/>
  <c r="C109" i="1"/>
  <c r="D108" i="1"/>
  <c r="C108" i="1"/>
  <c r="D107" i="1"/>
  <c r="G107" i="1" s="1"/>
  <c r="C107" i="1"/>
  <c r="G106" i="1"/>
  <c r="D106" i="1"/>
  <c r="C106" i="1"/>
  <c r="H106" i="1" s="1"/>
  <c r="D105" i="1"/>
  <c r="C105" i="1"/>
  <c r="G105" i="1" s="1"/>
  <c r="D104" i="1"/>
  <c r="C104" i="1"/>
  <c r="D103" i="1"/>
  <c r="G103" i="1" s="1"/>
  <c r="C103" i="1"/>
  <c r="D102" i="1"/>
  <c r="D101" i="1"/>
  <c r="C101" i="1"/>
  <c r="G101" i="1" s="1"/>
  <c r="D100" i="1"/>
  <c r="C100" i="1"/>
  <c r="D99" i="1"/>
  <c r="G99" i="1" s="1"/>
  <c r="C99" i="1"/>
  <c r="G98" i="1"/>
  <c r="D98" i="1"/>
  <c r="C98" i="1"/>
  <c r="H98" i="1" s="1"/>
  <c r="D97" i="1"/>
  <c r="C97" i="1"/>
  <c r="D96" i="1"/>
  <c r="C96" i="1"/>
  <c r="D95" i="1"/>
  <c r="G95" i="1" s="1"/>
  <c r="C95" i="1"/>
  <c r="G94" i="1"/>
  <c r="D94" i="1"/>
  <c r="C94" i="1"/>
  <c r="H94" i="1" s="1"/>
  <c r="D93" i="1"/>
  <c r="C93" i="1"/>
  <c r="G93" i="1" s="1"/>
  <c r="D92" i="1"/>
  <c r="C92" i="1"/>
  <c r="D91" i="1"/>
  <c r="G91" i="1" s="1"/>
  <c r="C91" i="1"/>
  <c r="G90" i="1"/>
  <c r="D90" i="1"/>
  <c r="C90" i="1"/>
  <c r="H90" i="1" s="1"/>
  <c r="D89" i="1"/>
  <c r="C89" i="1"/>
  <c r="D88" i="1"/>
  <c r="C88" i="1"/>
  <c r="D87" i="1"/>
  <c r="G87" i="1" s="1"/>
  <c r="C87" i="1"/>
  <c r="G86" i="1"/>
  <c r="D86" i="1"/>
  <c r="C86" i="1"/>
  <c r="H86" i="1" s="1"/>
  <c r="D85" i="1"/>
  <c r="C85" i="1"/>
  <c r="G85" i="1" s="1"/>
  <c r="D84" i="1"/>
  <c r="C84" i="1"/>
  <c r="D83" i="1"/>
  <c r="G83" i="1" s="1"/>
  <c r="C83" i="1"/>
  <c r="G82" i="1"/>
  <c r="D82" i="1"/>
  <c r="C82" i="1"/>
  <c r="H82" i="1" s="1"/>
  <c r="D81" i="1"/>
  <c r="C81" i="1"/>
  <c r="D80" i="1"/>
  <c r="C80" i="1"/>
  <c r="D79" i="1"/>
  <c r="G79" i="1" s="1"/>
  <c r="C79" i="1"/>
  <c r="D78" i="1"/>
  <c r="G78" i="1" s="1"/>
  <c r="C78" i="1"/>
  <c r="H78" i="1" s="1"/>
  <c r="D77" i="1"/>
  <c r="C77" i="1"/>
  <c r="G77" i="1" s="1"/>
  <c r="D76" i="1"/>
  <c r="C76" i="1"/>
  <c r="D75" i="1"/>
  <c r="G75" i="1" s="1"/>
  <c r="C75" i="1"/>
  <c r="G74" i="1"/>
  <c r="D74" i="1"/>
  <c r="C74" i="1"/>
  <c r="H74" i="1" s="1"/>
  <c r="D73" i="1"/>
  <c r="C73" i="1"/>
  <c r="D72" i="1"/>
  <c r="C72" i="1"/>
  <c r="H72" i="1" s="1"/>
  <c r="D71" i="1"/>
  <c r="G71" i="1" s="1"/>
  <c r="C71" i="1"/>
  <c r="H71" i="1" s="1"/>
  <c r="D70" i="1"/>
  <c r="G70" i="1" s="1"/>
  <c r="C70" i="1"/>
  <c r="H70" i="1" s="1"/>
  <c r="D69" i="1"/>
  <c r="C69" i="1"/>
  <c r="H69" i="1" s="1"/>
  <c r="G68" i="1"/>
  <c r="D68" i="1"/>
  <c r="C68" i="1"/>
  <c r="H68" i="1" s="1"/>
  <c r="G67" i="1"/>
  <c r="D67" i="1"/>
  <c r="C67" i="1"/>
  <c r="H67" i="1" s="1"/>
  <c r="G66" i="1"/>
  <c r="D66" i="1"/>
  <c r="C66" i="1"/>
  <c r="H66" i="1" s="1"/>
  <c r="D65" i="1"/>
  <c r="C65" i="1"/>
  <c r="H65" i="1" s="1"/>
  <c r="D64" i="1"/>
  <c r="G64" i="1" s="1"/>
  <c r="C64" i="1"/>
  <c r="H64" i="1" s="1"/>
  <c r="G63" i="1"/>
  <c r="D63" i="1"/>
  <c r="C63" i="1"/>
  <c r="H63" i="1" s="1"/>
  <c r="G62" i="1"/>
  <c r="D62" i="1"/>
  <c r="C62" i="1"/>
  <c r="H62" i="1" s="1"/>
  <c r="D61" i="1"/>
  <c r="C61" i="1"/>
  <c r="H61" i="1" s="1"/>
  <c r="D60" i="1"/>
  <c r="C60" i="1"/>
  <c r="H60" i="1" s="1"/>
  <c r="D59" i="1"/>
  <c r="G59" i="1" s="1"/>
  <c r="C59" i="1"/>
  <c r="H59" i="1" s="1"/>
  <c r="D58" i="1"/>
  <c r="G58" i="1" s="1"/>
  <c r="C58" i="1"/>
  <c r="H58" i="1" s="1"/>
  <c r="D57" i="1"/>
  <c r="C57" i="1"/>
  <c r="H57" i="1" s="1"/>
  <c r="G56" i="1"/>
  <c r="D56" i="1"/>
  <c r="C56" i="1"/>
  <c r="H56" i="1" s="1"/>
  <c r="G55" i="1"/>
  <c r="D55" i="1"/>
  <c r="C55" i="1"/>
  <c r="H55" i="1" s="1"/>
  <c r="G54" i="1"/>
  <c r="D54" i="1"/>
  <c r="C54" i="1"/>
  <c r="H54" i="1" s="1"/>
  <c r="D53" i="1"/>
  <c r="C53" i="1"/>
  <c r="H53" i="1" s="1"/>
  <c r="G52" i="1"/>
  <c r="D52" i="1"/>
  <c r="C52" i="1"/>
  <c r="H52" i="1" s="1"/>
  <c r="G51" i="1"/>
  <c r="D51" i="1"/>
  <c r="C51" i="1"/>
  <c r="H51" i="1" s="1"/>
  <c r="G50" i="1"/>
  <c r="D50" i="1"/>
  <c r="C50" i="1"/>
  <c r="H50" i="1" s="1"/>
  <c r="D49" i="1"/>
  <c r="C49" i="1"/>
  <c r="H49" i="1" s="1"/>
  <c r="G48" i="1"/>
  <c r="D48" i="1"/>
  <c r="C48" i="1"/>
  <c r="H48" i="1" s="1"/>
  <c r="G47" i="1"/>
  <c r="D47" i="1"/>
  <c r="C47" i="1"/>
  <c r="H47" i="1" s="1"/>
  <c r="C46" i="1"/>
  <c r="D45" i="1"/>
  <c r="C45" i="1"/>
  <c r="H45" i="1" s="1"/>
  <c r="G44" i="1"/>
  <c r="D44" i="1"/>
  <c r="C44" i="1"/>
  <c r="H44" i="1" s="1"/>
  <c r="G43" i="1"/>
  <c r="D43" i="1"/>
  <c r="C43" i="1"/>
  <c r="H43" i="1" s="1"/>
  <c r="G42" i="1"/>
  <c r="D42" i="1"/>
  <c r="C42" i="1"/>
  <c r="H42" i="1" s="1"/>
  <c r="D41" i="1"/>
  <c r="C41" i="1"/>
  <c r="H41" i="1" s="1"/>
  <c r="G40" i="1"/>
  <c r="D40" i="1"/>
  <c r="C40" i="1"/>
  <c r="H40" i="1" s="1"/>
  <c r="G39" i="1"/>
  <c r="D39" i="1"/>
  <c r="C39" i="1"/>
  <c r="H39" i="1" s="1"/>
  <c r="G38" i="1"/>
  <c r="D38" i="1"/>
  <c r="C38" i="1"/>
  <c r="H38" i="1" s="1"/>
  <c r="D37" i="1"/>
  <c r="C37" i="1"/>
  <c r="H37" i="1" s="1"/>
  <c r="G36" i="1"/>
  <c r="D36" i="1"/>
  <c r="C36" i="1"/>
  <c r="H36" i="1" s="1"/>
  <c r="G35" i="1"/>
  <c r="D35" i="1"/>
  <c r="C35" i="1"/>
  <c r="H35" i="1" s="1"/>
  <c r="G34" i="1"/>
  <c r="D34" i="1"/>
  <c r="C34" i="1"/>
  <c r="H34" i="1" s="1"/>
  <c r="D33" i="1"/>
  <c r="C33" i="1"/>
  <c r="H33" i="1" s="1"/>
  <c r="G32" i="1"/>
  <c r="D32" i="1"/>
  <c r="C32" i="1"/>
  <c r="H32" i="1" s="1"/>
  <c r="G31" i="1"/>
  <c r="D31" i="1"/>
  <c r="C31" i="1"/>
  <c r="H31" i="1" s="1"/>
  <c r="G30" i="1"/>
  <c r="D30" i="1"/>
  <c r="C30" i="1"/>
  <c r="H30" i="1" s="1"/>
  <c r="D29" i="1"/>
  <c r="C29" i="1"/>
  <c r="H29" i="1" s="1"/>
  <c r="G28" i="1"/>
  <c r="D28" i="1"/>
  <c r="C28" i="1"/>
  <c r="H28" i="1" s="1"/>
  <c r="G27" i="1"/>
  <c r="D27" i="1"/>
  <c r="C27" i="1"/>
  <c r="H27" i="1" s="1"/>
  <c r="G26" i="1"/>
  <c r="D26" i="1"/>
  <c r="C26" i="1"/>
  <c r="H26" i="1" s="1"/>
  <c r="D25" i="1"/>
  <c r="C25" i="1"/>
  <c r="H25" i="1" s="1"/>
  <c r="G24" i="1"/>
  <c r="D24" i="1"/>
  <c r="C24" i="1"/>
  <c r="H24" i="1" s="1"/>
  <c r="G23" i="1"/>
  <c r="D23" i="1"/>
  <c r="C23" i="1"/>
  <c r="H23" i="1" s="1"/>
  <c r="D22" i="1"/>
  <c r="C22" i="1"/>
  <c r="H22" i="1" s="1"/>
  <c r="D21" i="1"/>
  <c r="C21" i="1"/>
  <c r="H21" i="1" s="1"/>
  <c r="G20" i="1"/>
  <c r="D20" i="1"/>
  <c r="C20" i="1"/>
  <c r="H20" i="1" s="1"/>
  <c r="G19" i="1"/>
  <c r="D19" i="1"/>
  <c r="C19" i="1"/>
  <c r="H19" i="1" s="1"/>
  <c r="D18" i="1"/>
  <c r="C18" i="1"/>
  <c r="H18" i="1" s="1"/>
  <c r="D17" i="1"/>
  <c r="C17" i="1"/>
  <c r="H17" i="1" s="1"/>
  <c r="G16" i="1"/>
  <c r="D16" i="1"/>
  <c r="C16" i="1"/>
  <c r="H16" i="1" s="1"/>
  <c r="G15" i="1"/>
  <c r="D15" i="1"/>
  <c r="C15" i="1"/>
  <c r="H15" i="1" s="1"/>
  <c r="D14" i="1"/>
  <c r="C14" i="1"/>
  <c r="H14" i="1" s="1"/>
  <c r="D13" i="1"/>
  <c r="C13" i="1"/>
  <c r="H13" i="1" s="1"/>
  <c r="G12" i="1"/>
  <c r="D12" i="1"/>
  <c r="C12" i="1"/>
  <c r="H12" i="1" s="1"/>
  <c r="G11" i="1"/>
  <c r="D11" i="1"/>
  <c r="C11" i="1"/>
  <c r="H11" i="1" s="1"/>
  <c r="D10" i="1"/>
  <c r="C10" i="1"/>
  <c r="H10" i="1" s="1"/>
  <c r="D9" i="1"/>
  <c r="C9" i="1"/>
  <c r="H9" i="1" s="1"/>
  <c r="G8" i="1"/>
  <c r="D8" i="1"/>
  <c r="C8" i="1"/>
  <c r="H8" i="1" s="1"/>
  <c r="G7" i="1"/>
  <c r="D7" i="1"/>
  <c r="C7" i="1"/>
  <c r="H7" i="1" s="1"/>
  <c r="D6" i="1"/>
  <c r="C6" i="1"/>
  <c r="H6" i="1" s="1"/>
  <c r="D5" i="1"/>
  <c r="C5" i="1"/>
  <c r="H5" i="1" s="1"/>
  <c r="G4" i="1"/>
  <c r="D4" i="1"/>
  <c r="C4" i="1"/>
  <c r="H4" i="1" s="1"/>
  <c r="G3" i="1"/>
  <c r="D3" i="1"/>
  <c r="C3" i="1"/>
  <c r="H3" i="1" s="1"/>
  <c r="G1576" i="1" l="1"/>
  <c r="E33" i="9"/>
  <c r="B33" i="9" s="1"/>
  <c r="F215" i="9"/>
  <c r="H1232" i="1"/>
  <c r="H1138" i="1"/>
  <c r="H1124" i="1"/>
  <c r="H1137" i="1"/>
  <c r="H1241" i="1"/>
  <c r="H1240" i="1"/>
  <c r="E296" i="9"/>
  <c r="B296" i="9" s="1"/>
  <c r="E293" i="9"/>
  <c r="B293" i="9" s="1"/>
  <c r="E298" i="9"/>
  <c r="B298" i="9" s="1"/>
  <c r="E303" i="9"/>
  <c r="B303" i="9" s="1"/>
  <c r="E287" i="9"/>
  <c r="B287" i="9" s="1"/>
  <c r="G1471" i="1"/>
  <c r="H1467" i="1"/>
  <c r="I1467" i="1" s="1"/>
  <c r="D22" i="7"/>
  <c r="H30" i="3" s="1"/>
  <c r="G1467" i="1"/>
  <c r="E22" i="7"/>
  <c r="E32" i="9"/>
  <c r="B32" i="9" s="1"/>
  <c r="E294" i="9"/>
  <c r="B294" i="9" s="1"/>
  <c r="E288" i="9"/>
  <c r="B288" i="9" s="1"/>
  <c r="H1471" i="1"/>
  <c r="H1470" i="1"/>
  <c r="D5" i="7"/>
  <c r="H1460" i="1"/>
  <c r="I1460" i="1" s="1"/>
  <c r="H1492" i="1"/>
  <c r="H1509" i="1"/>
  <c r="G1504" i="1"/>
  <c r="H1499" i="1"/>
  <c r="G1499" i="1"/>
  <c r="G1503" i="1"/>
  <c r="H1501" i="1"/>
  <c r="G1491" i="1"/>
  <c r="H1485" i="1"/>
  <c r="G1481" i="1"/>
  <c r="H1481" i="1"/>
  <c r="G1483" i="1"/>
  <c r="G1484" i="1"/>
  <c r="E289" i="9"/>
  <c r="B289" i="9" s="1"/>
  <c r="E291" i="9"/>
  <c r="B291" i="9" s="1"/>
  <c r="H1113" i="1"/>
  <c r="H1056" i="1"/>
  <c r="E286" i="9"/>
  <c r="B286" i="9" s="1"/>
  <c r="F78" i="5"/>
  <c r="H986" i="1"/>
  <c r="F8" i="5"/>
  <c r="H1007" i="1"/>
  <c r="F29" i="5"/>
  <c r="H997" i="1"/>
  <c r="F19" i="5"/>
  <c r="E12" i="5"/>
  <c r="D990" i="1" s="1"/>
  <c r="D1453" i="1"/>
  <c r="I30" i="3"/>
  <c r="G1460" i="1"/>
  <c r="E5" i="7"/>
  <c r="I31" i="3"/>
  <c r="D1469" i="1"/>
  <c r="G1470" i="1"/>
  <c r="G631" i="1"/>
  <c r="E40" i="9"/>
  <c r="B40" i="9" s="1"/>
  <c r="B275" i="9"/>
  <c r="F652" i="4"/>
  <c r="G405" i="1"/>
  <c r="G404" i="1"/>
  <c r="G411" i="1"/>
  <c r="G412" i="1"/>
  <c r="E363" i="4"/>
  <c r="D358" i="1" s="1"/>
  <c r="F356" i="4"/>
  <c r="E311" i="4"/>
  <c r="F416" i="4"/>
  <c r="E196" i="4"/>
  <c r="G189" i="1"/>
  <c r="H184" i="1"/>
  <c r="F223" i="9"/>
  <c r="B223" i="9" s="1"/>
  <c r="F188" i="4"/>
  <c r="F221" i="9"/>
  <c r="B221" i="9" s="1"/>
  <c r="G181" i="1"/>
  <c r="B220" i="9"/>
  <c r="E44" i="9"/>
  <c r="G177" i="1"/>
  <c r="G173" i="1"/>
  <c r="F177" i="4"/>
  <c r="G165" i="1"/>
  <c r="E163" i="4"/>
  <c r="D159" i="1" s="1"/>
  <c r="G161" i="1"/>
  <c r="G157" i="1"/>
  <c r="E152" i="4"/>
  <c r="F152" i="4" s="1"/>
  <c r="G149" i="1"/>
  <c r="G129" i="1"/>
  <c r="F133" i="4"/>
  <c r="F124" i="4"/>
  <c r="G121" i="1"/>
  <c r="F217" i="9"/>
  <c r="B217" i="9" s="1"/>
  <c r="E34" i="9"/>
  <c r="B34" i="9" s="1"/>
  <c r="F74" i="4"/>
  <c r="E30" i="9"/>
  <c r="B30" i="9" s="1"/>
  <c r="E50" i="4"/>
  <c r="D46" i="1" s="1"/>
  <c r="G46" i="1" s="1"/>
  <c r="E29" i="9"/>
  <c r="B29" i="9" s="1"/>
  <c r="G10" i="1"/>
  <c r="G18" i="1"/>
  <c r="G5" i="1"/>
  <c r="G9" i="1"/>
  <c r="G13" i="1"/>
  <c r="G17" i="1"/>
  <c r="G21" i="1"/>
  <c r="G25" i="1"/>
  <c r="G29" i="1"/>
  <c r="G33" i="1"/>
  <c r="G37" i="1"/>
  <c r="G41" i="1"/>
  <c r="G45" i="1"/>
  <c r="G49" i="1"/>
  <c r="G53" i="1"/>
  <c r="G57" i="1"/>
  <c r="G61" i="1"/>
  <c r="G65" i="1"/>
  <c r="G69" i="1"/>
  <c r="G81" i="1"/>
  <c r="H88" i="1"/>
  <c r="G88" i="1"/>
  <c r="G97" i="1"/>
  <c r="H108" i="1"/>
  <c r="G108" i="1"/>
  <c r="G117" i="1"/>
  <c r="H124" i="1"/>
  <c r="G124" i="1"/>
  <c r="G133" i="1"/>
  <c r="H140" i="1"/>
  <c r="G140" i="1"/>
  <c r="G153" i="1"/>
  <c r="G60" i="1"/>
  <c r="G72" i="1"/>
  <c r="H76" i="1"/>
  <c r="G76" i="1"/>
  <c r="H92" i="1"/>
  <c r="G92" i="1"/>
  <c r="H112" i="1"/>
  <c r="G112" i="1"/>
  <c r="H128" i="1"/>
  <c r="G128" i="1"/>
  <c r="H144" i="1"/>
  <c r="G144" i="1"/>
  <c r="G73" i="1"/>
  <c r="H80" i="1"/>
  <c r="G80" i="1"/>
  <c r="G89" i="1"/>
  <c r="H96" i="1"/>
  <c r="G96" i="1"/>
  <c r="G109" i="1"/>
  <c r="H116" i="1"/>
  <c r="G116" i="1"/>
  <c r="G125" i="1"/>
  <c r="H132" i="1"/>
  <c r="G132" i="1"/>
  <c r="G141" i="1"/>
  <c r="H152" i="1"/>
  <c r="G152" i="1"/>
  <c r="G6" i="1"/>
  <c r="G14" i="1"/>
  <c r="G22" i="1"/>
  <c r="H84" i="1"/>
  <c r="G84" i="1"/>
  <c r="H100" i="1"/>
  <c r="G100" i="1"/>
  <c r="H104" i="1"/>
  <c r="G104" i="1"/>
  <c r="H120" i="1"/>
  <c r="G120" i="1"/>
  <c r="H136" i="1"/>
  <c r="G136" i="1"/>
  <c r="H156" i="1"/>
  <c r="G156" i="1"/>
  <c r="H160" i="1"/>
  <c r="G160"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G164" i="1"/>
  <c r="G172" i="1"/>
  <c r="G180" i="1"/>
  <c r="G184" i="1"/>
  <c r="G200" i="1"/>
  <c r="G208" i="1"/>
  <c r="G168" i="1"/>
  <c r="G176" i="1"/>
  <c r="G188" i="1"/>
  <c r="G196" i="1"/>
  <c r="G204"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G1447" i="1"/>
  <c r="I1447" i="1" s="1"/>
  <c r="J1447" i="1"/>
  <c r="H1447" i="1"/>
  <c r="G1451" i="1"/>
  <c r="J1451" i="1"/>
  <c r="H1451" i="1"/>
  <c r="G1454" i="1"/>
  <c r="H1454" i="1"/>
  <c r="G1457" i="1"/>
  <c r="I1457" i="1" s="1"/>
  <c r="J1457" i="1"/>
  <c r="H1457" i="1"/>
  <c r="G1461" i="1"/>
  <c r="H1461" i="1"/>
  <c r="G1464" i="1"/>
  <c r="J1464" i="1"/>
  <c r="H1464" i="1"/>
  <c r="G1468" i="1"/>
  <c r="I1468" i="1" s="1"/>
  <c r="J1468" i="1"/>
  <c r="H1468" i="1"/>
  <c r="G1472" i="1"/>
  <c r="J1472" i="1"/>
  <c r="H1472" i="1"/>
  <c r="I1441" i="1"/>
  <c r="I1448" i="1"/>
  <c r="I1452" i="1"/>
  <c r="I1458" i="1"/>
  <c r="I1465" i="1"/>
  <c r="I1473" i="1"/>
  <c r="G1479" i="1"/>
  <c r="I1479" i="1" s="1"/>
  <c r="J1479" i="1"/>
  <c r="H1479" i="1"/>
  <c r="H1482" i="1"/>
  <c r="G1482" i="1"/>
  <c r="H1486" i="1"/>
  <c r="G1486" i="1"/>
  <c r="H1490" i="1"/>
  <c r="G1490" i="1"/>
  <c r="H1494" i="1"/>
  <c r="G1494" i="1"/>
  <c r="H1498" i="1"/>
  <c r="G1498" i="1"/>
  <c r="H1502" i="1"/>
  <c r="G1502" i="1"/>
  <c r="H1506" i="1"/>
  <c r="G1506" i="1"/>
  <c r="H1510" i="1"/>
  <c r="G1510" i="1"/>
  <c r="H1514" i="1"/>
  <c r="G1514" i="1"/>
  <c r="G1449" i="1"/>
  <c r="J1449" i="1"/>
  <c r="H1449" i="1"/>
  <c r="G1455" i="1"/>
  <c r="J1455" i="1"/>
  <c r="H1455" i="1"/>
  <c r="G1459" i="1"/>
  <c r="J1459" i="1"/>
  <c r="H1459" i="1"/>
  <c r="G1462" i="1"/>
  <c r="J1462" i="1"/>
  <c r="H1462" i="1"/>
  <c r="G1466" i="1"/>
  <c r="I1466" i="1" s="1"/>
  <c r="J1466" i="1"/>
  <c r="H1466" i="1"/>
  <c r="G1474" i="1"/>
  <c r="J1474" i="1"/>
  <c r="H1474" i="1"/>
  <c r="I1476" i="1"/>
  <c r="H1442" i="1"/>
  <c r="I1446" i="1"/>
  <c r="I1450" i="1"/>
  <c r="I1456" i="1"/>
  <c r="I1463" i="1"/>
  <c r="I1471" i="1"/>
  <c r="G1477" i="1"/>
  <c r="I1477" i="1" s="1"/>
  <c r="J1477" i="1"/>
  <c r="H1477"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J1446" i="1"/>
  <c r="J1448" i="1"/>
  <c r="J1450" i="1"/>
  <c r="J1452" i="1"/>
  <c r="J1456" i="1"/>
  <c r="J1458" i="1"/>
  <c r="J1460" i="1"/>
  <c r="J1463" i="1"/>
  <c r="J1465" i="1"/>
  <c r="J1467" i="1"/>
  <c r="J1471" i="1"/>
  <c r="J1473" i="1"/>
  <c r="J1476" i="1"/>
  <c r="J1478" i="1"/>
  <c r="D484" i="4"/>
  <c r="F495" i="4"/>
  <c r="F62" i="4"/>
  <c r="F112" i="4"/>
  <c r="H21" i="9"/>
  <c r="G21" i="9"/>
  <c r="F197" i="4"/>
  <c r="D263" i="4"/>
  <c r="D299" i="4"/>
  <c r="F300" i="4"/>
  <c r="D351" i="4"/>
  <c r="F352" i="4"/>
  <c r="E529" i="4"/>
  <c r="G143" i="9"/>
  <c r="E143" i="9" s="1"/>
  <c r="B143" i="9" s="1"/>
  <c r="F603" i="4"/>
  <c r="D134" i="5"/>
  <c r="F135" i="5"/>
  <c r="F180" i="5"/>
  <c r="E177" i="5"/>
  <c r="F239" i="5"/>
  <c r="E238" i="5"/>
  <c r="G1440" i="1"/>
  <c r="I1440" i="1" s="1"/>
  <c r="G1442" i="1"/>
  <c r="I1442" i="1" s="1"/>
  <c r="G1444" i="1"/>
  <c r="I1444" i="1" s="1"/>
  <c r="F45" i="4"/>
  <c r="F59" i="4"/>
  <c r="D106" i="4"/>
  <c r="D6" i="4" s="1"/>
  <c r="F125" i="4"/>
  <c r="F134" i="4"/>
  <c r="D215" i="4"/>
  <c r="F427" i="4"/>
  <c r="D421" i="4"/>
  <c r="D580" i="4"/>
  <c r="F581" i="4"/>
  <c r="F643" i="4"/>
  <c r="F246" i="5"/>
  <c r="E245" i="5"/>
  <c r="D1222" i="1" s="1"/>
  <c r="F10" i="6"/>
  <c r="D5" i="6"/>
  <c r="D89" i="6"/>
  <c r="F99" i="6"/>
  <c r="F82" i="4"/>
  <c r="D163" i="4"/>
  <c r="D224" i="4"/>
  <c r="D311" i="4"/>
  <c r="D363" i="4"/>
  <c r="D459" i="4"/>
  <c r="D529" i="4"/>
  <c r="E644" i="4"/>
  <c r="D638" i="1" s="1"/>
  <c r="D12" i="5"/>
  <c r="F13" i="5"/>
  <c r="F70" i="5"/>
  <c r="D69" i="5"/>
  <c r="F119" i="5"/>
  <c r="D118" i="5"/>
  <c r="D238" i="5"/>
  <c r="F36" i="6"/>
  <c r="D35" i="6"/>
  <c r="D515" i="4"/>
  <c r="D567" i="4"/>
  <c r="D625" i="4"/>
  <c r="E7" i="5"/>
  <c r="E87" i="5"/>
  <c r="F206" i="5"/>
  <c r="D42" i="8"/>
  <c r="G313" i="9" s="1"/>
  <c r="E313" i="9" s="1"/>
  <c r="F146" i="5"/>
  <c r="E310" i="9"/>
  <c r="B310" i="9" s="1"/>
  <c r="F79" i="5"/>
  <c r="F149" i="5"/>
  <c r="E311" i="9"/>
  <c r="B311" i="9" s="1"/>
  <c r="F245" i="5"/>
  <c r="E35" i="6"/>
  <c r="D114"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6" i="9"/>
  <c r="H165" i="9"/>
  <c r="G192" i="9"/>
  <c r="E192" i="9" s="1"/>
  <c r="G165" i="9"/>
  <c r="E165" i="9" s="1"/>
  <c r="B165" i="9" s="1"/>
  <c r="G164" i="9"/>
  <c r="E164" i="9" s="1"/>
  <c r="B164" i="9" s="1"/>
  <c r="G163" i="9"/>
  <c r="E163" i="9" s="1"/>
  <c r="B163" i="9" s="1"/>
  <c r="G162" i="9"/>
  <c r="E162" i="9" s="1"/>
  <c r="B162" i="9" s="1"/>
  <c r="G161" i="9"/>
  <c r="E161" i="9" s="1"/>
  <c r="B16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90" i="9"/>
  <c r="B290" i="9" s="1"/>
  <c r="B44" i="9"/>
  <c r="B48" i="9"/>
  <c r="B52" i="9"/>
  <c r="B56" i="9"/>
  <c r="B60" i="9"/>
  <c r="B64" i="9"/>
  <c r="B68" i="9"/>
  <c r="B72" i="9"/>
  <c r="B76" i="9"/>
  <c r="B80" i="9"/>
  <c r="B89" i="9"/>
  <c r="B97" i="9"/>
  <c r="B105" i="9"/>
  <c r="B113" i="9"/>
  <c r="E43" i="9"/>
  <c r="B43" i="9" s="1"/>
  <c r="E47" i="9"/>
  <c r="B47" i="9" s="1"/>
  <c r="E51" i="9"/>
  <c r="B51" i="9" s="1"/>
  <c r="E55" i="9"/>
  <c r="B55" i="9" s="1"/>
  <c r="E59" i="9"/>
  <c r="B59" i="9" s="1"/>
  <c r="E63" i="9"/>
  <c r="B63" i="9" s="1"/>
  <c r="B41" i="9"/>
  <c r="B45" i="9"/>
  <c r="B49" i="9"/>
  <c r="B53" i="9"/>
  <c r="B57" i="9"/>
  <c r="B61" i="9"/>
  <c r="B65" i="9"/>
  <c r="B69" i="9"/>
  <c r="B73" i="9"/>
  <c r="B77" i="9"/>
  <c r="B81" i="9"/>
  <c r="B85" i="9"/>
  <c r="B93" i="9"/>
  <c r="B101" i="9"/>
  <c r="B109" i="9"/>
  <c r="F214" i="9"/>
  <c r="B214" i="9" s="1"/>
  <c r="B219" i="9"/>
  <c r="F222" i="9"/>
  <c r="B222" i="9" s="1"/>
  <c r="B227" i="9"/>
  <c r="B233" i="9"/>
  <c r="B243" i="9"/>
  <c r="B249" i="9"/>
  <c r="B259" i="9"/>
  <c r="B265" i="9"/>
  <c r="B216" i="9"/>
  <c r="B224" i="9"/>
  <c r="B225" i="9"/>
  <c r="B231" i="9"/>
  <c r="B237" i="9"/>
  <c r="B247" i="9"/>
  <c r="B253" i="9"/>
  <c r="B263" i="9"/>
  <c r="B269" i="9"/>
  <c r="B215" i="9"/>
  <c r="F218" i="9"/>
  <c r="B218" i="9" s="1"/>
  <c r="G316" i="9" l="1"/>
  <c r="E316" i="9" s="1"/>
  <c r="E315" i="9" s="1"/>
  <c r="I10" i="3" s="1"/>
  <c r="C1453" i="1"/>
  <c r="H29" i="3"/>
  <c r="C1436" i="1"/>
  <c r="I29" i="3"/>
  <c r="D1436" i="1"/>
  <c r="H1469" i="1"/>
  <c r="G1469" i="1"/>
  <c r="B192" i="9"/>
  <c r="E350" i="4"/>
  <c r="D345" i="1" s="1"/>
  <c r="E298" i="4"/>
  <c r="D306" i="1"/>
  <c r="F196" i="4"/>
  <c r="D192" i="1"/>
  <c r="E21" i="9"/>
  <c r="B21" i="9" s="1"/>
  <c r="E151" i="4"/>
  <c r="D148" i="1"/>
  <c r="H46" i="1"/>
  <c r="E6" i="4"/>
  <c r="F6" i="4" s="1"/>
  <c r="F50" i="4"/>
  <c r="H16" i="3"/>
  <c r="C2" i="1"/>
  <c r="E166" i="9"/>
  <c r="B166" i="9" s="1"/>
  <c r="H27" i="3"/>
  <c r="C1408" i="1"/>
  <c r="F114" i="6"/>
  <c r="F567" i="4"/>
  <c r="C561" i="1"/>
  <c r="F12" i="5"/>
  <c r="D7" i="5"/>
  <c r="C990" i="1"/>
  <c r="F363" i="4"/>
  <c r="C358" i="1"/>
  <c r="F215" i="4"/>
  <c r="C211" i="1"/>
  <c r="H308" i="9"/>
  <c r="E308" i="9" s="1"/>
  <c r="B308" i="9" s="1"/>
  <c r="E176" i="5"/>
  <c r="D1154" i="1"/>
  <c r="F177" i="5"/>
  <c r="D350" i="4"/>
  <c r="C346" i="1"/>
  <c r="F351" i="4"/>
  <c r="F484" i="4"/>
  <c r="C478" i="1"/>
  <c r="I1459" i="1"/>
  <c r="I1449" i="1"/>
  <c r="D1329" i="1"/>
  <c r="I25" i="3"/>
  <c r="D1065" i="1"/>
  <c r="E68" i="5"/>
  <c r="E6" i="5" s="1"/>
  <c r="C509" i="1"/>
  <c r="F515" i="4"/>
  <c r="E141" i="6"/>
  <c r="D68" i="5"/>
  <c r="F69" i="5"/>
  <c r="C1047" i="1"/>
  <c r="G638" i="1"/>
  <c r="H638" i="1"/>
  <c r="F311" i="4"/>
  <c r="C306" i="1"/>
  <c r="G1222" i="1"/>
  <c r="H1222" i="1"/>
  <c r="F580" i="4"/>
  <c r="C574" i="1"/>
  <c r="I1462" i="1"/>
  <c r="I1464" i="1"/>
  <c r="F213" i="9"/>
  <c r="B213" i="9" s="1"/>
  <c r="K1451" i="9"/>
  <c r="G314" i="9"/>
  <c r="E314" i="9" s="1"/>
  <c r="B314" i="9" s="1"/>
  <c r="I34" i="3"/>
  <c r="C1517" i="1"/>
  <c r="D985" i="1"/>
  <c r="I20" i="3"/>
  <c r="F238" i="5"/>
  <c r="D237" i="5"/>
  <c r="C1215" i="1"/>
  <c r="D528" i="4"/>
  <c r="F529" i="4"/>
  <c r="C523" i="1"/>
  <c r="F224" i="4"/>
  <c r="C220" i="1"/>
  <c r="F89" i="6"/>
  <c r="C1383" i="1"/>
  <c r="D420" i="4"/>
  <c r="F421" i="4"/>
  <c r="C415" i="1"/>
  <c r="E237" i="5"/>
  <c r="D1215" i="1"/>
  <c r="E528" i="4"/>
  <c r="D523" i="1"/>
  <c r="D298" i="4"/>
  <c r="C294" i="1"/>
  <c r="F299" i="4"/>
  <c r="B313" i="9"/>
  <c r="C619" i="1"/>
  <c r="F625" i="4"/>
  <c r="F35" i="6"/>
  <c r="H25" i="3"/>
  <c r="C1329" i="1"/>
  <c r="F118" i="5"/>
  <c r="C1096" i="1"/>
  <c r="F459" i="4"/>
  <c r="C453" i="1"/>
  <c r="F163" i="4"/>
  <c r="D151" i="4"/>
  <c r="C159" i="1"/>
  <c r="G318" i="9"/>
  <c r="E318" i="9" s="1"/>
  <c r="F5" i="6"/>
  <c r="D141" i="6"/>
  <c r="H24" i="3"/>
  <c r="C1299" i="1"/>
  <c r="F106" i="4"/>
  <c r="C102" i="1"/>
  <c r="F134" i="5"/>
  <c r="C1112" i="1"/>
  <c r="F263" i="4"/>
  <c r="C259" i="1"/>
  <c r="I1474" i="1"/>
  <c r="I1455" i="1"/>
  <c r="I1472" i="1"/>
  <c r="I1451" i="1"/>
  <c r="B316" i="9" l="1"/>
  <c r="G1453" i="1"/>
  <c r="H1453" i="1"/>
  <c r="E312" i="9"/>
  <c r="H1436" i="1"/>
  <c r="G1436" i="1"/>
  <c r="E407" i="4"/>
  <c r="D402" i="1" s="1"/>
  <c r="D293" i="1"/>
  <c r="E408" i="4"/>
  <c r="D403" i="1" s="1"/>
  <c r="H192" i="1"/>
  <c r="G192" i="1"/>
  <c r="H148" i="1"/>
  <c r="G148" i="1"/>
  <c r="D147" i="1"/>
  <c r="E289" i="4"/>
  <c r="E291" i="4" s="1"/>
  <c r="D287" i="1" s="1"/>
  <c r="I17" i="3"/>
  <c r="I16" i="3"/>
  <c r="D2" i="1"/>
  <c r="G2" i="1" s="1"/>
  <c r="E412" i="4"/>
  <c r="H259" i="1"/>
  <c r="G259" i="1"/>
  <c r="H102" i="1"/>
  <c r="G102" i="1"/>
  <c r="H17" i="3"/>
  <c r="F151" i="4"/>
  <c r="D289" i="4"/>
  <c r="C147" i="1"/>
  <c r="G1096" i="1"/>
  <c r="H1096" i="1"/>
  <c r="D522" i="1"/>
  <c r="E636" i="4"/>
  <c r="D630" i="1" s="1"/>
  <c r="E635" i="4"/>
  <c r="D629" i="1" s="1"/>
  <c r="G294" i="1"/>
  <c r="H294" i="1"/>
  <c r="F420" i="4"/>
  <c r="D635" i="4"/>
  <c r="C414" i="1"/>
  <c r="G1215" i="1"/>
  <c r="H1215" i="1"/>
  <c r="G509" i="1"/>
  <c r="H509" i="1"/>
  <c r="H478" i="1"/>
  <c r="G478" i="1"/>
  <c r="F350" i="4"/>
  <c r="D408" i="4"/>
  <c r="C345" i="1"/>
  <c r="G561" i="1"/>
  <c r="H561" i="1"/>
  <c r="E317" i="9"/>
  <c r="B318" i="9"/>
  <c r="H453" i="1"/>
  <c r="G453" i="1"/>
  <c r="G1329" i="1"/>
  <c r="H1329" i="1"/>
  <c r="H619" i="1"/>
  <c r="G619" i="1"/>
  <c r="D407" i="4"/>
  <c r="F298" i="4"/>
  <c r="C293" i="1"/>
  <c r="D1214" i="1"/>
  <c r="I23" i="3"/>
  <c r="G1383" i="1"/>
  <c r="H1383" i="1"/>
  <c r="G523" i="1"/>
  <c r="H523" i="1"/>
  <c r="F237" i="5"/>
  <c r="H23" i="3"/>
  <c r="C1214" i="1"/>
  <c r="D175" i="5"/>
  <c r="D984" i="1"/>
  <c r="F68" i="5"/>
  <c r="H21" i="3"/>
  <c r="C1046" i="1"/>
  <c r="D1046" i="1"/>
  <c r="I21" i="3"/>
  <c r="H211" i="1"/>
  <c r="G211" i="1"/>
  <c r="G990" i="1"/>
  <c r="H990" i="1"/>
  <c r="G1299" i="1"/>
  <c r="H1299" i="1"/>
  <c r="H159" i="1"/>
  <c r="G159" i="1"/>
  <c r="G1517" i="1"/>
  <c r="H1517" i="1"/>
  <c r="H11" i="3"/>
  <c r="D1435" i="1"/>
  <c r="H9" i="3" s="1"/>
  <c r="I28" i="3"/>
  <c r="G1065" i="1"/>
  <c r="H1065" i="1"/>
  <c r="G1154" i="1"/>
  <c r="H1154" i="1"/>
  <c r="D6" i="5"/>
  <c r="H20" i="3"/>
  <c r="C985" i="1"/>
  <c r="F7" i="5"/>
  <c r="H2" i="1"/>
  <c r="D412" i="4"/>
  <c r="G1112" i="1"/>
  <c r="H1112" i="1"/>
  <c r="H415" i="1"/>
  <c r="G415" i="1"/>
  <c r="F141" i="6"/>
  <c r="H28" i="3"/>
  <c r="C1435" i="1"/>
  <c r="H220" i="1"/>
  <c r="G220" i="1"/>
  <c r="D636" i="4"/>
  <c r="F528" i="4"/>
  <c r="C522" i="1"/>
  <c r="H574" i="1"/>
  <c r="G574" i="1"/>
  <c r="H306" i="1"/>
  <c r="G306" i="1"/>
  <c r="G1047" i="1"/>
  <c r="H1047" i="1"/>
  <c r="H346" i="1"/>
  <c r="G346" i="1"/>
  <c r="E175" i="5"/>
  <c r="D1152" i="1" s="1"/>
  <c r="D1153" i="1"/>
  <c r="I22" i="3"/>
  <c r="F176" i="5"/>
  <c r="H19" i="9"/>
  <c r="E19" i="9" s="1"/>
  <c r="B19" i="9" s="1"/>
  <c r="H358" i="1"/>
  <c r="G358" i="1"/>
  <c r="G1408" i="1"/>
  <c r="H1408" i="1"/>
  <c r="E413" i="4" l="1"/>
  <c r="E415" i="4" s="1"/>
  <c r="D410" i="1" s="1"/>
  <c r="D285" i="1"/>
  <c r="E290" i="4"/>
  <c r="D286" i="1" s="1"/>
  <c r="E639" i="4"/>
  <c r="D407" i="1"/>
  <c r="K3" i="9"/>
  <c r="I9" i="3"/>
  <c r="G1153" i="1"/>
  <c r="H1153" i="1"/>
  <c r="H522" i="1"/>
  <c r="G522" i="1"/>
  <c r="D639" i="4"/>
  <c r="F412" i="4"/>
  <c r="C407" i="1"/>
  <c r="G1214" i="1"/>
  <c r="H1214" i="1"/>
  <c r="F635" i="4"/>
  <c r="C629" i="1"/>
  <c r="G1435" i="1"/>
  <c r="H1435" i="1"/>
  <c r="G985" i="1"/>
  <c r="H985" i="1"/>
  <c r="H293" i="1"/>
  <c r="G293" i="1"/>
  <c r="H147" i="1"/>
  <c r="G147" i="1"/>
  <c r="F636" i="4"/>
  <c r="C630" i="1"/>
  <c r="G1046" i="1"/>
  <c r="H1046" i="1"/>
  <c r="H278" i="9"/>
  <c r="H345" i="1"/>
  <c r="G345" i="1"/>
  <c r="D413" i="4"/>
  <c r="D291" i="4"/>
  <c r="F289" i="4"/>
  <c r="C285" i="1"/>
  <c r="D290" i="4"/>
  <c r="G285" i="9"/>
  <c r="E285" i="9" s="1"/>
  <c r="B285" i="9" s="1"/>
  <c r="G278" i="9"/>
  <c r="F6" i="5"/>
  <c r="C984" i="1"/>
  <c r="N3" i="9"/>
  <c r="I11" i="3"/>
  <c r="F175" i="5"/>
  <c r="C1152" i="1"/>
  <c r="C402" i="1"/>
  <c r="F407" i="4"/>
  <c r="F408" i="4"/>
  <c r="C403" i="1"/>
  <c r="G414" i="1"/>
  <c r="H414" i="1"/>
  <c r="E278" i="9" l="1"/>
  <c r="E277" i="9" s="1"/>
  <c r="D408" i="1"/>
  <c r="E640" i="4"/>
  <c r="D634" i="1" s="1"/>
  <c r="E414" i="4"/>
  <c r="D409" i="1" s="1"/>
  <c r="D633" i="1"/>
  <c r="H630" i="1"/>
  <c r="G630" i="1"/>
  <c r="C287" i="1"/>
  <c r="F291" i="4"/>
  <c r="D641" i="4"/>
  <c r="F639" i="4"/>
  <c r="C633" i="1"/>
  <c r="H403" i="1"/>
  <c r="G403" i="1"/>
  <c r="G1152" i="1"/>
  <c r="H1152" i="1"/>
  <c r="H8" i="3"/>
  <c r="G984" i="1"/>
  <c r="H984" i="1"/>
  <c r="F290" i="4"/>
  <c r="C286" i="1"/>
  <c r="D640" i="4"/>
  <c r="D415" i="4"/>
  <c r="C408" i="1"/>
  <c r="F413" i="4"/>
  <c r="G629" i="1"/>
  <c r="H629" i="1"/>
  <c r="D414" i="4"/>
  <c r="H402" i="1"/>
  <c r="G402" i="1"/>
  <c r="H285" i="1"/>
  <c r="G285" i="1"/>
  <c r="H407" i="1"/>
  <c r="G407" i="1"/>
  <c r="B278" i="9" l="1"/>
  <c r="E641" i="4"/>
  <c r="D635" i="1" s="1"/>
  <c r="E642" i="4"/>
  <c r="D636" i="1" s="1"/>
  <c r="M3" i="9"/>
  <c r="I8" i="3"/>
  <c r="F414" i="4"/>
  <c r="C409" i="1"/>
  <c r="G633" i="1"/>
  <c r="H633" i="1"/>
  <c r="G287" i="1"/>
  <c r="H287" i="1"/>
  <c r="G408" i="1"/>
  <c r="H408" i="1"/>
  <c r="H286" i="1"/>
  <c r="G286" i="1"/>
  <c r="F415" i="4"/>
  <c r="C410" i="1"/>
  <c r="D642" i="4"/>
  <c r="F640" i="4"/>
  <c r="C634" i="1"/>
  <c r="C635" i="1"/>
  <c r="F641" i="4" l="1"/>
  <c r="E645" i="4"/>
  <c r="D639" i="1" s="1"/>
  <c r="E646" i="4"/>
  <c r="H410" i="1"/>
  <c r="G410" i="1"/>
  <c r="G635" i="1"/>
  <c r="H635" i="1"/>
  <c r="D646" i="4"/>
  <c r="F642" i="4"/>
  <c r="C636" i="1"/>
  <c r="G276" i="9"/>
  <c r="E276" i="9" s="1"/>
  <c r="B276" i="9" s="1"/>
  <c r="D645" i="4"/>
  <c r="H409" i="1"/>
  <c r="G409" i="1"/>
  <c r="H634" i="1"/>
  <c r="G634" i="1"/>
  <c r="I18" i="3" l="1"/>
  <c r="I19" i="3"/>
  <c r="D640" i="1"/>
  <c r="F646" i="4"/>
  <c r="H19" i="3"/>
  <c r="C640" i="1"/>
  <c r="H636" i="1"/>
  <c r="G636" i="1"/>
  <c r="H18" i="3"/>
  <c r="C639" i="1"/>
  <c r="F645" i="4"/>
  <c r="H639" i="1" l="1"/>
  <c r="G639" i="1"/>
  <c r="H7" i="3"/>
  <c r="G640" i="1"/>
  <c r="H640" i="1"/>
  <c r="J3" i="9" l="1"/>
  <c r="G274" i="9" l="1"/>
  <c r="M272" i="9"/>
  <c r="L272" i="9"/>
  <c r="F272" i="9" s="1"/>
  <c r="H274" i="9"/>
  <c r="H18" i="9"/>
  <c r="G18" i="9"/>
  <c r="I13" i="9"/>
  <c r="J8" i="9"/>
  <c r="J11" i="9"/>
  <c r="K6" i="9"/>
  <c r="K9" i="9"/>
  <c r="J13" i="9"/>
  <c r="K8" i="9"/>
  <c r="I17" i="9"/>
  <c r="G15" i="9"/>
  <c r="J17" i="9"/>
  <c r="J12" i="9"/>
  <c r="K7" i="9"/>
  <c r="K10" i="9"/>
  <c r="K13" i="9"/>
  <c r="I7" i="9"/>
  <c r="K12" i="9"/>
  <c r="H15" i="9"/>
  <c r="L15" i="9"/>
  <c r="H16" i="9"/>
  <c r="J9" i="9"/>
  <c r="I6" i="9"/>
  <c r="K11" i="9"/>
  <c r="I5" i="9"/>
  <c r="I8" i="9"/>
  <c r="I11" i="9"/>
  <c r="J6" i="9"/>
  <c r="L16" i="9"/>
  <c r="M16" i="9"/>
  <c r="M15" i="9"/>
  <c r="I9" i="9"/>
  <c r="I12" i="9"/>
  <c r="J7" i="9"/>
  <c r="J10" i="9"/>
  <c r="E10" i="9" s="1"/>
  <c r="B10" i="9" s="1"/>
  <c r="K5" i="9"/>
  <c r="J5" i="9"/>
  <c r="G17" i="9"/>
  <c r="H17" i="9"/>
  <c r="G16" i="9"/>
  <c r="E11" i="9" l="1"/>
  <c r="B11" i="9" s="1"/>
  <c r="E8" i="9"/>
  <c r="B8" i="9" s="1"/>
  <c r="E16" i="9"/>
  <c r="E18" i="9"/>
  <c r="B18" i="9" s="1"/>
  <c r="E6" i="9"/>
  <c r="B6" i="9" s="1"/>
  <c r="E13" i="9"/>
  <c r="B13" i="9" s="1"/>
  <c r="E274" i="9"/>
  <c r="B274" i="9" s="1"/>
  <c r="E17" i="9"/>
  <c r="B17" i="9" s="1"/>
  <c r="E9" i="9"/>
  <c r="B9" i="9" s="1"/>
  <c r="F15" i="9"/>
  <c r="E15" i="9"/>
  <c r="B272" i="9"/>
  <c r="F20" i="9"/>
  <c r="E12" i="9"/>
  <c r="B12" i="9" s="1"/>
  <c r="F16" i="9"/>
  <c r="E5" i="9"/>
  <c r="E7" i="9"/>
  <c r="B7" i="9" s="1"/>
  <c r="E20" i="9"/>
  <c r="I7" i="3" s="1"/>
  <c r="B16" i="9" l="1"/>
  <c r="E14" i="9"/>
  <c r="B15" i="9"/>
  <c r="F14" i="9"/>
  <c r="F3" i="9"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<sst xmlns="http://schemas.openxmlformats.org/spreadsheetml/2006/main" count="4374" uniqueCount="3426">
  <si>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</si>
  <si>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</si>
  <si>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</si>
  <si>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</si>
  <si>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</si>
  <si>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</si>
  <si>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</si>
  <si>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</si>
  <si>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</si>
  <si>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</si>
  <si>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</si>
  <si>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</si>
  <si>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</si>
  <si>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</si>
  <si>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</si>
  <si>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</si>
  <si>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</si>
  <si>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</si>
  <si>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</si>
  <si>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</si>
  <si>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</si>
  <si>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</si>
  <si>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</si>
  <si>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</si>
  <si>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</si>
  <si>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</si>
  <si>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</si>
  <si>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</si>
  <si>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</si>
  <si>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</si>
  <si>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</si>
  <si>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JAVNO ZDRAVSTVO KOPRIVNIČKO-KRIŽEVAČKE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</si>
  <si>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</si>
  <si>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</si>
  <si>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</si>
  <si>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</si>
  <si>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</si>
  <si>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</si>
  <si>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</si>
  <si>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</si>
  <si>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</si>
  <si>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</si>
  <si>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</si>
  <si>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</si>
  <si>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</si>
  <si>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</si>
  <si>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</si>
  <si>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</si>
  <si>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</si>
  <si>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27781 - ZAVOD ZA JAVNO ZDRAVSTVO KOPRIVNIČKO-KRIŽEVAČKE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</si>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</sst>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2584663.16</v>
      </c>
      <c r="D2" s="6">
        <f>'PR-RAS'!E6</f>
        <v>2877114.73</v>
      </c>
      <c r="E2" s="6">
        <v>0</v>
      </c>
      <c r="F2" s="6">
        <v>0</v>
      </c>
      <c r="G2" s="7">
        <f t="shared" ref="G2:G264" si="0">(B2/1000)*(C2*1+D2*2)</f>
        <v>8338.8926200000005</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216260.17</v>
      </c>
      <c r="D46" s="1">
        <f>'PR-RAS'!E50</f>
        <v>143310.76</v>
      </c>
      <c r="E46" s="1">
        <v>0</v>
      </c>
      <c r="F46" s="1">
        <v>0</v>
      </c>
      <c r="G46" s="2">
        <f t="shared" si="0"/>
        <v>22629.676050000002</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9443.4500000000007</v>
      </c>
      <c r="D58" s="1">
        <f>'PR-RAS'!E62</f>
        <v>25314.83</v>
      </c>
      <c r="E58" s="1">
        <v>0</v>
      </c>
      <c r="F58" s="1">
        <v>0</v>
      </c>
      <c r="G58" s="2">
        <f t="shared" si="0"/>
        <v>3424.1672700000004</v>
      </c>
      <c r="H58" s="2">
        <f t="shared" si="1"/>
        <v>0.61999999999898137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9443.4500000000007</v>
      </c>
      <c r="D59" s="1">
        <f>'PR-RAS'!E63</f>
        <v>24034.83</v>
      </c>
      <c r="E59" s="1">
        <v>0</v>
      </c>
      <c r="F59" s="1">
        <v>0</v>
      </c>
      <c r="G59" s="2">
        <f t="shared" si="0"/>
        <v>3335.7603800000002</v>
      </c>
      <c r="H59" s="2">
        <f t="shared" si="1"/>
        <v>0.61999999999898137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1280</v>
      </c>
      <c r="E60" s="1">
        <v>0</v>
      </c>
      <c r="F60" s="1">
        <v>0</v>
      </c>
      <c r="G60" s="2">
        <f t="shared" si="0"/>
        <v>151.04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152133.91</v>
      </c>
      <c r="D64" s="1">
        <f>'PR-RAS'!E68</f>
        <v>44000</v>
      </c>
      <c r="E64" s="1">
        <v>0</v>
      </c>
      <c r="F64" s="1">
        <v>0</v>
      </c>
      <c r="G64" s="2">
        <f t="shared" si="0"/>
        <v>15128.43633</v>
      </c>
      <c r="H64" s="2">
        <f t="shared" si="1"/>
        <v>8.999999999650754E-2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148333.04</v>
      </c>
      <c r="D65" s="1">
        <f>'PR-RAS'!E69</f>
        <v>44000</v>
      </c>
      <c r="E65" s="1">
        <v>0</v>
      </c>
      <c r="F65" s="1">
        <v>0</v>
      </c>
      <c r="G65" s="2">
        <f t="shared" si="0"/>
        <v>15125.314560000001</v>
      </c>
      <c r="H65" s="2">
        <f t="shared" si="1"/>
        <v>4.0000000008149073E-2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3800.87</v>
      </c>
      <c r="D66" s="1">
        <f>'PR-RAS'!E70</f>
        <v>0</v>
      </c>
      <c r="E66" s="1">
        <v>0</v>
      </c>
      <c r="F66" s="1">
        <v>0</v>
      </c>
      <c r="G66" s="2">
        <f t="shared" si="0"/>
        <v>247.05654999999999</v>
      </c>
      <c r="H66" s="2">
        <f t="shared" si="1"/>
        <v>0.13000000000010914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53477.29</v>
      </c>
      <c r="D70" s="1">
        <f>'PR-RAS'!E74</f>
        <v>73995.929999999993</v>
      </c>
      <c r="E70" s="1">
        <v>0</v>
      </c>
      <c r="F70" s="1">
        <v>0</v>
      </c>
      <c r="G70" s="2">
        <f t="shared" si="0"/>
        <v>13901.371350000001</v>
      </c>
      <c r="H70" s="2">
        <f t="shared" si="1"/>
        <v>0.36000000000785803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53477.29</v>
      </c>
      <c r="D71" s="1">
        <f>'PR-RAS'!E75</f>
        <v>73995.929999999993</v>
      </c>
      <c r="E71" s="1">
        <v>0</v>
      </c>
      <c r="F71" s="1">
        <v>0</v>
      </c>
      <c r="G71" s="2">
        <f t="shared" si="0"/>
        <v>14102.8405</v>
      </c>
      <c r="H71" s="2">
        <f t="shared" si="1"/>
        <v>0.36000000000785803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1205.52</v>
      </c>
      <c r="D73" s="1">
        <f>'PR-RAS'!E77</f>
        <v>0</v>
      </c>
      <c r="E73" s="1">
        <v>0</v>
      </c>
      <c r="F73" s="1">
        <v>0</v>
      </c>
      <c r="G73" s="2">
        <f t="shared" si="0"/>
        <v>86.797439999999995</v>
      </c>
      <c r="H73" s="2">
        <f t="shared" si="1"/>
        <v>0.48000000000001819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1205.52</v>
      </c>
      <c r="D76" s="1">
        <f>'PR-RAS'!E80</f>
        <v>0</v>
      </c>
      <c r="E76" s="1">
        <v>0</v>
      </c>
      <c r="F76" s="1">
        <v>0</v>
      </c>
      <c r="G76" s="2">
        <f t="shared" si="0"/>
        <v>90.414000000000001</v>
      </c>
      <c r="H76" s="2">
        <f t="shared" si="1"/>
        <v>0.48000000000001819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14.4</v>
      </c>
      <c r="D78" s="1">
        <f>'PR-RAS'!E82</f>
        <v>711.02</v>
      </c>
      <c r="E78" s="1">
        <v>0</v>
      </c>
      <c r="F78" s="1">
        <v>0</v>
      </c>
      <c r="G78" s="2">
        <f t="shared" si="0"/>
        <v>110.60588</v>
      </c>
      <c r="H78" s="2">
        <f t="shared" si="1"/>
        <v>0.41999999999998217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14.4</v>
      </c>
      <c r="D79" s="1">
        <f>'PR-RAS'!E83</f>
        <v>711.02</v>
      </c>
      <c r="E79" s="1">
        <v>0</v>
      </c>
      <c r="F79" s="1">
        <v>0</v>
      </c>
      <c r="G79" s="2">
        <f t="shared" si="0"/>
        <v>112.04232</v>
      </c>
      <c r="H79" s="2">
        <f t="shared" si="1"/>
        <v>0.41999999999998217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14.4</v>
      </c>
      <c r="D81" s="1">
        <f>'PR-RAS'!E85</f>
        <v>18.02</v>
      </c>
      <c r="E81" s="1">
        <v>0</v>
      </c>
      <c r="F81" s="1">
        <v>0</v>
      </c>
      <c r="G81" s="2">
        <f t="shared" si="0"/>
        <v>4.0351999999999997</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693</v>
      </c>
      <c r="E84" s="1">
        <v>0</v>
      </c>
      <c r="F84" s="1">
        <v>0</v>
      </c>
      <c r="G84" s="2">
        <f t="shared" si="0"/>
        <v>115.03800000000001</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642.23</v>
      </c>
      <c r="D102" s="1">
        <f>'PR-RAS'!E106</f>
        <v>157461.91</v>
      </c>
      <c r="E102" s="1">
        <v>0</v>
      </c>
      <c r="F102" s="1">
        <v>0</v>
      </c>
      <c r="G102" s="2">
        <f t="shared" si="0"/>
        <v>31872.171050000001</v>
      </c>
      <c r="H102" s="2">
        <f t="shared" si="1"/>
        <v>0.31999999999652573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642.23</v>
      </c>
      <c r="D108" s="1">
        <f>'PR-RAS'!E112</f>
        <v>157461.91</v>
      </c>
      <c r="E108" s="1">
        <v>0</v>
      </c>
      <c r="F108" s="1">
        <v>0</v>
      </c>
      <c r="G108" s="2">
        <f t="shared" si="0"/>
        <v>33765.567349999998</v>
      </c>
      <c r="H108" s="2">
        <f t="shared" si="1"/>
        <v>0.31999999999652573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642.23</v>
      </c>
      <c r="D113" s="1">
        <f>'PR-RAS'!E117</f>
        <v>157461.91</v>
      </c>
      <c r="E113" s="1">
        <v>0</v>
      </c>
      <c r="F113" s="1">
        <v>0</v>
      </c>
      <c r="G113" s="2">
        <f t="shared" si="0"/>
        <v>35343.397599999997</v>
      </c>
      <c r="H113" s="2">
        <f t="shared" si="1"/>
        <v>0.31999999999652573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952928.24</v>
      </c>
      <c r="D120" s="1">
        <f>'PR-RAS'!E124</f>
        <v>971622.29</v>
      </c>
      <c r="E120" s="1">
        <v>0</v>
      </c>
      <c r="F120" s="1">
        <v>0</v>
      </c>
      <c r="G120" s="2">
        <f t="shared" si="0"/>
        <v>344644.56557999999</v>
      </c>
      <c r="H120" s="2">
        <f t="shared" si="1"/>
        <v>0.53000000002793968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952928.24</v>
      </c>
      <c r="D121" s="1">
        <f>'PR-RAS'!E125</f>
        <v>971622.29</v>
      </c>
      <c r="E121" s="1">
        <v>0</v>
      </c>
      <c r="F121" s="1">
        <v>0</v>
      </c>
      <c r="G121" s="2">
        <f t="shared" si="0"/>
        <v>347540.73840000003</v>
      </c>
      <c r="H121" s="2">
        <f t="shared" si="1"/>
        <v>0.53000000002793968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952928.24</v>
      </c>
      <c r="D123" s="1">
        <f>'PR-RAS'!E127</f>
        <v>971622.29</v>
      </c>
      <c r="E123" s="1">
        <v>0</v>
      </c>
      <c r="F123" s="1">
        <v>0</v>
      </c>
      <c r="G123" s="2">
        <f t="shared" si="0"/>
        <v>353333.08404000005</v>
      </c>
      <c r="H123" s="2">
        <f t="shared" si="1"/>
        <v>0.53000000002793968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1414818.12</v>
      </c>
      <c r="D129" s="1">
        <f>'PR-RAS'!E133</f>
        <v>1604008.75</v>
      </c>
      <c r="E129" s="1">
        <v>0</v>
      </c>
      <c r="F129" s="1">
        <v>0</v>
      </c>
      <c r="G129" s="2">
        <f t="shared" si="0"/>
        <v>591722.95935999998</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39817</v>
      </c>
      <c r="D130" s="1">
        <f>'PR-RAS'!E134</f>
        <v>40000</v>
      </c>
      <c r="E130" s="1">
        <v>0</v>
      </c>
      <c r="F130" s="1">
        <v>0</v>
      </c>
      <c r="G130" s="2">
        <f t="shared" si="0"/>
        <v>15456.393</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39817</v>
      </c>
      <c r="D131" s="1">
        <f>'PR-RAS'!E135</f>
        <v>40000</v>
      </c>
      <c r="E131" s="1">
        <v>0</v>
      </c>
      <c r="F131" s="1">
        <v>0</v>
      </c>
      <c r="G131" s="2">
        <f t="shared" si="0"/>
        <v>15576.210000000001</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1375001.12</v>
      </c>
      <c r="D134" s="1">
        <f>'PR-RAS'!E138</f>
        <v>1564008.75</v>
      </c>
      <c r="E134" s="1">
        <v>0</v>
      </c>
      <c r="F134" s="1">
        <v>0</v>
      </c>
      <c r="G134" s="2">
        <f t="shared" si="0"/>
        <v>598901.47646000003</v>
      </c>
      <c r="H134" s="2">
        <f t="shared" si="1"/>
        <v>0.37000000011175871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2299422.52</v>
      </c>
      <c r="D147" s="1">
        <f>'PR-RAS'!E151</f>
        <v>2752954.6399999997</v>
      </c>
      <c r="E147" s="1">
        <v>0</v>
      </c>
      <c r="F147" s="1">
        <v>0</v>
      </c>
      <c r="G147" s="2">
        <f t="shared" si="0"/>
        <v>1139578.4427999998</v>
      </c>
      <c r="H147" s="2">
        <f t="shared" si="1"/>
        <v>0.84000000031664968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1549677.09</v>
      </c>
      <c r="D148" s="1">
        <f>'PR-RAS'!E152</f>
        <v>1997065.98</v>
      </c>
      <c r="E148" s="1">
        <v>0</v>
      </c>
      <c r="F148" s="1">
        <v>0</v>
      </c>
      <c r="G148" s="2">
        <f t="shared" si="0"/>
        <v>814939.93034999992</v>
      </c>
      <c r="H148" s="2">
        <f t="shared" si="1"/>
        <v>0.11000000010244548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1284744.1599999999</v>
      </c>
      <c r="D149" s="1">
        <f>'PR-RAS'!E153</f>
        <v>1672000.72</v>
      </c>
      <c r="E149" s="1">
        <v>0</v>
      </c>
      <c r="F149" s="1">
        <v>0</v>
      </c>
      <c r="G149" s="2">
        <f t="shared" si="0"/>
        <v>685054.34879999992</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1164516.18</v>
      </c>
      <c r="D150" s="1">
        <f>'PR-RAS'!E154</f>
        <v>1633931.52</v>
      </c>
      <c r="E150" s="1">
        <v>0</v>
      </c>
      <c r="F150" s="1">
        <v>0</v>
      </c>
      <c r="G150" s="2">
        <f t="shared" si="0"/>
        <v>660424.50377999991</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12154.65</v>
      </c>
      <c r="D152" s="1">
        <f>'PR-RAS'!E156</f>
        <v>17577.88</v>
      </c>
      <c r="E152" s="1">
        <v>0</v>
      </c>
      <c r="F152" s="1">
        <v>0</v>
      </c>
      <c r="G152" s="2">
        <f t="shared" si="0"/>
        <v>7143.8719100000008</v>
      </c>
      <c r="H152" s="2">
        <f t="shared" si="1"/>
        <v>0.46999999999934516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108073.33</v>
      </c>
      <c r="D153" s="1">
        <f>'PR-RAS'!E157</f>
        <v>20491.32</v>
      </c>
      <c r="E153" s="1">
        <v>0</v>
      </c>
      <c r="F153" s="1">
        <v>0</v>
      </c>
      <c r="G153" s="2">
        <f t="shared" si="0"/>
        <v>22656.507440000001</v>
      </c>
      <c r="H153" s="2">
        <f t="shared" si="1"/>
        <v>0.65000000000145519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53227.37</v>
      </c>
      <c r="D154" s="1">
        <f>'PR-RAS'!E158</f>
        <v>50949.88</v>
      </c>
      <c r="E154" s="1">
        <v>0</v>
      </c>
      <c r="F154" s="1">
        <v>0</v>
      </c>
      <c r="G154" s="2">
        <f t="shared" si="0"/>
        <v>23734.45089</v>
      </c>
      <c r="H154" s="2">
        <f t="shared" si="1"/>
        <v>0.49000000000523869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211705.56</v>
      </c>
      <c r="D155" s="1">
        <f>'PR-RAS'!E159</f>
        <v>274115.38</v>
      </c>
      <c r="E155" s="1">
        <v>0</v>
      </c>
      <c r="F155" s="1">
        <v>0</v>
      </c>
      <c r="G155" s="2">
        <f t="shared" si="0"/>
        <v>117030.19328000001</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211705.56</v>
      </c>
      <c r="D157" s="1">
        <f>'PR-RAS'!E161</f>
        <v>274115.38</v>
      </c>
      <c r="E157" s="1">
        <v>0</v>
      </c>
      <c r="F157" s="1">
        <v>0</v>
      </c>
      <c r="G157" s="2">
        <f t="shared" si="0"/>
        <v>118550.06592000001</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747234.7699999999</v>
      </c>
      <c r="D159" s="1">
        <f>'PR-RAS'!E163</f>
        <v>753651.77999999991</v>
      </c>
      <c r="E159" s="1">
        <v>0</v>
      </c>
      <c r="F159" s="1">
        <v>0</v>
      </c>
      <c r="G159" s="2">
        <f t="shared" si="0"/>
        <v>356217.05613999994</v>
      </c>
      <c r="H159" s="2">
        <f t="shared" si="1"/>
        <v>0.45000000018626451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49704.320000000007</v>
      </c>
      <c r="D160" s="1">
        <f>'PR-RAS'!E164</f>
        <v>51631</v>
      </c>
      <c r="E160" s="1">
        <v>0</v>
      </c>
      <c r="F160" s="1">
        <v>0</v>
      </c>
      <c r="G160" s="2">
        <f t="shared" si="0"/>
        <v>24321.64488</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3223.19</v>
      </c>
      <c r="D161" s="1">
        <f>'PR-RAS'!E165</f>
        <v>5419.41</v>
      </c>
      <c r="E161" s="1">
        <v>0</v>
      </c>
      <c r="F161" s="1">
        <v>0</v>
      </c>
      <c r="G161" s="2">
        <f t="shared" si="0"/>
        <v>2249.9216000000001</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40661.15</v>
      </c>
      <c r="D162" s="1">
        <f>'PR-RAS'!E166</f>
        <v>39849.11</v>
      </c>
      <c r="E162" s="1">
        <v>0</v>
      </c>
      <c r="F162" s="1">
        <v>0</v>
      </c>
      <c r="G162" s="2">
        <f t="shared" si="0"/>
        <v>19377.85857</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5819.98</v>
      </c>
      <c r="D163" s="1">
        <f>'PR-RAS'!E167</f>
        <v>6362.48</v>
      </c>
      <c r="E163" s="1">
        <v>0</v>
      </c>
      <c r="F163" s="1">
        <v>0</v>
      </c>
      <c r="G163" s="2">
        <f t="shared" si="0"/>
        <v>3004.2802799999999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313444.7</v>
      </c>
      <c r="D165" s="1">
        <f>'PR-RAS'!E169</f>
        <v>329687.28999999998</v>
      </c>
      <c r="E165" s="1">
        <v>0</v>
      </c>
      <c r="F165" s="1">
        <v>0</v>
      </c>
      <c r="G165" s="2">
        <f t="shared" si="0"/>
        <v>159542.36192000002</v>
      </c>
      <c r="H165" s="2">
        <f t="shared" si="1"/>
        <v>0.58999999996740371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19697.62</v>
      </c>
      <c r="D166" s="1">
        <f>'PR-RAS'!E170</f>
        <v>18465.11</v>
      </c>
      <c r="E166" s="1">
        <v>0</v>
      </c>
      <c r="F166" s="1">
        <v>0</v>
      </c>
      <c r="G166" s="2">
        <f t="shared" si="0"/>
        <v>9343.5936000000002</v>
      </c>
      <c r="H166" s="2">
        <f t="shared" si="1"/>
        <v>0.49000000000160071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253466.32</v>
      </c>
      <c r="D167" s="1">
        <f>'PR-RAS'!E171</f>
        <v>273328.71000000002</v>
      </c>
      <c r="E167" s="1">
        <v>0</v>
      </c>
      <c r="F167" s="1">
        <v>0</v>
      </c>
      <c r="G167" s="2">
        <f t="shared" si="0"/>
        <v>132820.54084</v>
      </c>
      <c r="H167" s="2">
        <f t="shared" si="1"/>
        <v>0.60999999998603016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31366.13</v>
      </c>
      <c r="D168" s="1">
        <f>'PR-RAS'!E172</f>
        <v>29895.81</v>
      </c>
      <c r="E168" s="1">
        <v>0</v>
      </c>
      <c r="F168" s="1">
        <v>0</v>
      </c>
      <c r="G168" s="2">
        <f t="shared" si="0"/>
        <v>15223.34425</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4996.87</v>
      </c>
      <c r="D170" s="1">
        <f>'PR-RAS'!E174</f>
        <v>5907.31</v>
      </c>
      <c r="E170" s="1">
        <v>0</v>
      </c>
      <c r="F170" s="1">
        <v>0</v>
      </c>
      <c r="G170" s="2">
        <f t="shared" si="0"/>
        <v>2841.1418100000005</v>
      </c>
      <c r="H170" s="2">
        <f t="shared" si="1"/>
        <v>0.44000000000050932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3917.76</v>
      </c>
      <c r="D172" s="1">
        <f>'PR-RAS'!E176</f>
        <v>2090.35</v>
      </c>
      <c r="E172" s="1">
        <v>0</v>
      </c>
      <c r="F172" s="1">
        <v>0</v>
      </c>
      <c r="G172" s="2">
        <f t="shared" si="0"/>
        <v>1384.8366600000002</v>
      </c>
      <c r="H172" s="2">
        <f t="shared" si="1"/>
        <v>0.58999999999969077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338373.29999999993</v>
      </c>
      <c r="D173" s="1">
        <f>'PR-RAS'!E177</f>
        <v>326169.42</v>
      </c>
      <c r="E173" s="1">
        <v>0</v>
      </c>
      <c r="F173" s="1">
        <v>0</v>
      </c>
      <c r="G173" s="2">
        <f t="shared" si="0"/>
        <v>170402.48807999998</v>
      </c>
      <c r="H173" s="2">
        <f t="shared" si="1"/>
        <v>0.71999999991385266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19868.04</v>
      </c>
      <c r="D174" s="1">
        <f>'PR-RAS'!E178</f>
        <v>20386.45</v>
      </c>
      <c r="E174" s="1">
        <v>0</v>
      </c>
      <c r="F174" s="1">
        <v>0</v>
      </c>
      <c r="G174" s="2">
        <f t="shared" si="0"/>
        <v>10490.88262</v>
      </c>
      <c r="H174" s="2">
        <f t="shared" si="1"/>
        <v>0.49000000000160071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70019.73</v>
      </c>
      <c r="D175" s="1">
        <f>'PR-RAS'!E179</f>
        <v>73527.88</v>
      </c>
      <c r="E175" s="1">
        <v>0</v>
      </c>
      <c r="F175" s="1">
        <v>0</v>
      </c>
      <c r="G175" s="2">
        <f t="shared" si="0"/>
        <v>37771.135259999995</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1404.44</v>
      </c>
      <c r="D176" s="1">
        <f>'PR-RAS'!E180</f>
        <v>2075.86</v>
      </c>
      <c r="E176" s="1">
        <v>0</v>
      </c>
      <c r="F176" s="1">
        <v>0</v>
      </c>
      <c r="G176" s="2">
        <f t="shared" si="0"/>
        <v>972.32799999999986</v>
      </c>
      <c r="H176" s="2">
        <f t="shared" si="1"/>
        <v>0.57999999999992724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23581.38</v>
      </c>
      <c r="D177" s="1">
        <f>'PR-RAS'!E181</f>
        <v>24922.76</v>
      </c>
      <c r="E177" s="1">
        <v>0</v>
      </c>
      <c r="F177" s="1">
        <v>0</v>
      </c>
      <c r="G177" s="2">
        <f t="shared" si="0"/>
        <v>12923.134399999999</v>
      </c>
      <c r="H177" s="2">
        <f t="shared" si="1"/>
        <v>0.62000000000261934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1905.74</v>
      </c>
      <c r="D178" s="1">
        <f>'PR-RAS'!E182</f>
        <v>3067.99</v>
      </c>
      <c r="E178" s="1">
        <v>0</v>
      </c>
      <c r="F178" s="1">
        <v>0</v>
      </c>
      <c r="G178" s="2">
        <f t="shared" si="0"/>
        <v>1423.3844399999998</v>
      </c>
      <c r="H178" s="2">
        <f t="shared" si="1"/>
        <v>0.27000000000020918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36118.339999999997</v>
      </c>
      <c r="D179" s="1">
        <f>'PR-RAS'!E183</f>
        <v>28159.01</v>
      </c>
      <c r="E179" s="1">
        <v>0</v>
      </c>
      <c r="F179" s="1">
        <v>0</v>
      </c>
      <c r="G179" s="2">
        <f t="shared" si="0"/>
        <v>16453.672079999997</v>
      </c>
      <c r="H179" s="2">
        <f t="shared" si="1"/>
        <v>0.34999999999490683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108546.54</v>
      </c>
      <c r="D180" s="1">
        <f>'PR-RAS'!E184</f>
        <v>100188.94</v>
      </c>
      <c r="E180" s="1">
        <v>0</v>
      </c>
      <c r="F180" s="1">
        <v>0</v>
      </c>
      <c r="G180" s="2">
        <f t="shared" si="0"/>
        <v>55297.471179999993</v>
      </c>
      <c r="H180" s="2">
        <f t="shared" si="1"/>
        <v>0.52000000000407454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14753.23</v>
      </c>
      <c r="D181" s="1">
        <f>'PR-RAS'!E185</f>
        <v>15563.68</v>
      </c>
      <c r="E181" s="1">
        <v>0</v>
      </c>
      <c r="F181" s="1">
        <v>0</v>
      </c>
      <c r="G181" s="2">
        <f t="shared" si="0"/>
        <v>8258.5061999999998</v>
      </c>
      <c r="H181" s="2">
        <f t="shared" si="1"/>
        <v>0.5499999999992724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62175.86</v>
      </c>
      <c r="D182" s="1">
        <f>'PR-RAS'!E186</f>
        <v>58276.85</v>
      </c>
      <c r="E182" s="1">
        <v>0</v>
      </c>
      <c r="F182" s="1">
        <v>0</v>
      </c>
      <c r="G182" s="2">
        <f t="shared" si="0"/>
        <v>32350.050359999997</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45712.450000000004</v>
      </c>
      <c r="D184" s="1">
        <f>'PR-RAS'!E188</f>
        <v>46164.07</v>
      </c>
      <c r="E184" s="1">
        <v>0</v>
      </c>
      <c r="F184" s="1">
        <v>0</v>
      </c>
      <c r="G184" s="2">
        <f t="shared" si="0"/>
        <v>25261.427969999997</v>
      </c>
      <c r="H184" s="2">
        <f t="shared" si="1"/>
        <v>0.52000000000407454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9510.35</v>
      </c>
      <c r="D185" s="1">
        <f>'PR-RAS'!E189</f>
        <v>11916.26</v>
      </c>
      <c r="E185" s="1">
        <v>0</v>
      </c>
      <c r="F185" s="1">
        <v>0</v>
      </c>
      <c r="G185" s="2">
        <f t="shared" si="0"/>
        <v>6135.0880800000004</v>
      </c>
      <c r="H185" s="2">
        <f t="shared" si="1"/>
        <v>0.61000000000058208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6650.61</v>
      </c>
      <c r="D186" s="1">
        <f>'PR-RAS'!E190</f>
        <v>7090.63</v>
      </c>
      <c r="E186" s="1">
        <v>0</v>
      </c>
      <c r="F186" s="1">
        <v>0</v>
      </c>
      <c r="G186" s="2">
        <f t="shared" si="0"/>
        <v>3853.8959499999996</v>
      </c>
      <c r="H186" s="2">
        <f t="shared" si="1"/>
        <v>0.76000000000021828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12224.65</v>
      </c>
      <c r="D187" s="1">
        <f>'PR-RAS'!E191</f>
        <v>10012.08</v>
      </c>
      <c r="E187" s="1">
        <v>0</v>
      </c>
      <c r="F187" s="1">
        <v>0</v>
      </c>
      <c r="G187" s="2">
        <f t="shared" si="0"/>
        <v>5998.2786599999999</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1588.8</v>
      </c>
      <c r="D188" s="1">
        <f>'PR-RAS'!E192</f>
        <v>1726.26</v>
      </c>
      <c r="E188" s="1">
        <v>0</v>
      </c>
      <c r="F188" s="1">
        <v>0</v>
      </c>
      <c r="G188" s="2">
        <f t="shared" si="0"/>
        <v>942.72683999999992</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8939.86</v>
      </c>
      <c r="D189" s="1">
        <f>'PR-RAS'!E193</f>
        <v>8478.48</v>
      </c>
      <c r="E189" s="1">
        <v>0</v>
      </c>
      <c r="F189" s="1">
        <v>0</v>
      </c>
      <c r="G189" s="2">
        <f t="shared" si="0"/>
        <v>4868.6021600000004</v>
      </c>
      <c r="H189" s="2">
        <f t="shared" si="1"/>
        <v>0.61999999999898137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1539.79</v>
      </c>
      <c r="D190" s="1">
        <f>'PR-RAS'!E194</f>
        <v>497.71</v>
      </c>
      <c r="E190" s="1">
        <v>0</v>
      </c>
      <c r="F190" s="1">
        <v>0</v>
      </c>
      <c r="G190" s="2">
        <f t="shared" si="0"/>
        <v>479.15469000000002</v>
      </c>
      <c r="H190" s="2">
        <f t="shared" si="1"/>
        <v>0.50000000000005684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5258.39</v>
      </c>
      <c r="D191" s="1">
        <f>'PR-RAS'!E195</f>
        <v>6442.65</v>
      </c>
      <c r="E191" s="1">
        <v>0</v>
      </c>
      <c r="F191" s="1">
        <v>0</v>
      </c>
      <c r="G191" s="2">
        <f t="shared" si="0"/>
        <v>3447.3010999999997</v>
      </c>
      <c r="H191" s="2">
        <f t="shared" si="1"/>
        <v>0.74000000000069122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2510.66</v>
      </c>
      <c r="D192" s="1">
        <f>'PR-RAS'!E196</f>
        <v>2236.88</v>
      </c>
      <c r="E192" s="1">
        <v>0</v>
      </c>
      <c r="F192" s="1">
        <v>0</v>
      </c>
      <c r="G192" s="2">
        <f t="shared" si="0"/>
        <v>1334.02422</v>
      </c>
      <c r="H192" s="2">
        <f t="shared" si="1"/>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2510.66</v>
      </c>
      <c r="D206" s="1">
        <f>'PR-RAS'!E210</f>
        <v>2236.88</v>
      </c>
      <c r="E206" s="1">
        <v>0</v>
      </c>
      <c r="F206" s="1">
        <v>0</v>
      </c>
      <c r="G206" s="2">
        <f t="shared" si="0"/>
        <v>1431.8061</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2510.66</v>
      </c>
      <c r="D207" s="1">
        <f>'PR-RAS'!E211</f>
        <v>2236.88</v>
      </c>
      <c r="E207" s="1">
        <v>0</v>
      </c>
      <c r="F207" s="1">
        <v>0</v>
      </c>
      <c r="G207" s="2">
        <f t="shared" si="0"/>
        <v>1438.79052</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2299422.52</v>
      </c>
      <c r="D285" s="1">
        <f>'PR-RAS'!E289</f>
        <v>2752954.6399999997</v>
      </c>
      <c r="E285" s="1">
        <v>0</v>
      </c>
      <c r="F285" s="1">
        <v>0</v>
      </c>
      <c r="G285" s="2">
        <f t="shared" si="8"/>
        <v>2216714.2311999993</v>
      </c>
      <c r="H285" s="2">
        <f t="shared" si="9"/>
        <v>0.84000000031664968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285240.64000000013</v>
      </c>
      <c r="D286" s="1">
        <f>'PR-RAS'!E290</f>
        <v>124160.09000000032</v>
      </c>
      <c r="E286" s="1">
        <v>0</v>
      </c>
      <c r="F286" s="1">
        <v>0</v>
      </c>
      <c r="G286" s="2">
        <f t="shared" si="8"/>
        <v>152064.83370000019</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1676217.68</v>
      </c>
      <c r="D288" s="1">
        <f>'PR-RAS'!E292</f>
        <v>1776032.61</v>
      </c>
      <c r="E288" s="1">
        <v>0</v>
      </c>
      <c r="F288" s="1">
        <v>0</v>
      </c>
      <c r="G288" s="2">
        <f t="shared" si="8"/>
        <v>1500517.1923</v>
      </c>
      <c r="H288" s="2">
        <f t="shared" si="9"/>
        <v>0.7099999999627471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103.54</v>
      </c>
      <c r="D293" s="1">
        <f>'PR-RAS'!E298</f>
        <v>25.89</v>
      </c>
      <c r="E293" s="1">
        <v>0</v>
      </c>
      <c r="F293" s="1">
        <v>0</v>
      </c>
      <c r="G293" s="2">
        <f t="shared" si="8"/>
        <v>45.353439999999992</v>
      </c>
      <c r="H293" s="2">
        <f t="shared" si="9"/>
        <v>0.56999999999999318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103.54</v>
      </c>
      <c r="D306" s="1">
        <f>'PR-RAS'!E311</f>
        <v>25.89</v>
      </c>
      <c r="E306" s="1">
        <v>0</v>
      </c>
      <c r="F306" s="1">
        <v>0</v>
      </c>
      <c r="G306" s="2">
        <f t="shared" si="8"/>
        <v>47.372599999999998</v>
      </c>
      <c r="H306" s="2">
        <f t="shared" si="9"/>
        <v>0.56999999999999318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103.54</v>
      </c>
      <c r="D307" s="1">
        <f>'PR-RAS'!E312</f>
        <v>25.89</v>
      </c>
      <c r="E307" s="1">
        <v>0</v>
      </c>
      <c r="F307" s="1">
        <v>0</v>
      </c>
      <c r="G307" s="2">
        <f t="shared" si="8"/>
        <v>47.527919999999995</v>
      </c>
      <c r="H307" s="2">
        <f t="shared" si="9"/>
        <v>0.56999999999999318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103.54</v>
      </c>
      <c r="D308" s="1">
        <f>'PR-RAS'!E313</f>
        <v>25.89</v>
      </c>
      <c r="E308" s="1">
        <v>0</v>
      </c>
      <c r="F308" s="1">
        <v>0</v>
      </c>
      <c r="G308" s="2">
        <f t="shared" si="8"/>
        <v>47.683239999999998</v>
      </c>
      <c r="H308" s="2">
        <f t="shared" si="9"/>
        <v>0.56999999999999318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185529.25</v>
      </c>
      <c r="D345" s="1">
        <f>'PR-RAS'!E350</f>
        <v>193014.89</v>
      </c>
      <c r="E345" s="1">
        <v>0</v>
      </c>
      <c r="F345" s="1">
        <v>0</v>
      </c>
      <c r="G345" s="2">
        <f t="shared" si="8"/>
        <v>196616.30632</v>
      </c>
      <c r="H345" s="2">
        <f t="shared" si="9"/>
        <v>0.35999999998603016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830.98</v>
      </c>
      <c r="D346" s="1">
        <f>'PR-RAS'!E351</f>
        <v>461.91</v>
      </c>
      <c r="E346" s="1">
        <v>0</v>
      </c>
      <c r="F346" s="1">
        <v>0</v>
      </c>
      <c r="G346" s="2">
        <f t="shared" si="8"/>
        <v>605.40600000000006</v>
      </c>
      <c r="H346" s="2">
        <f t="shared" si="9"/>
        <v>0.1099999999999568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830.98</v>
      </c>
      <c r="D351" s="1">
        <f>'PR-RAS'!E356</f>
        <v>461.91</v>
      </c>
      <c r="E351" s="1">
        <v>0</v>
      </c>
      <c r="F351" s="1">
        <v>0</v>
      </c>
      <c r="G351" s="2">
        <f t="shared" si="8"/>
        <v>614.18000000000006</v>
      </c>
      <c r="H351" s="2">
        <f t="shared" si="9"/>
        <v>0.1099999999999568</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830.98</v>
      </c>
      <c r="D354" s="1">
        <f>'PR-RAS'!E359</f>
        <v>461.91</v>
      </c>
      <c r="E354" s="1">
        <v>0</v>
      </c>
      <c r="F354" s="1">
        <v>0</v>
      </c>
      <c r="G354" s="2">
        <f t="shared" si="8"/>
        <v>619.44439999999997</v>
      </c>
      <c r="H354" s="2">
        <f t="shared" si="9"/>
        <v>0.1099999999999568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125320.1</v>
      </c>
      <c r="D358" s="1">
        <f>'PR-RAS'!E363</f>
        <v>127088.46</v>
      </c>
      <c r="E358" s="1">
        <v>0</v>
      </c>
      <c r="F358" s="1">
        <v>0</v>
      </c>
      <c r="G358" s="2">
        <f t="shared" si="8"/>
        <v>135480.43614000001</v>
      </c>
      <c r="H358" s="2">
        <f t="shared" si="9"/>
        <v>0.56000000001222361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125320.1</v>
      </c>
      <c r="D364" s="1">
        <f>'PR-RAS'!E369</f>
        <v>126132.56000000001</v>
      </c>
      <c r="E364" s="1">
        <v>0</v>
      </c>
      <c r="F364" s="1">
        <v>0</v>
      </c>
      <c r="G364" s="2">
        <f t="shared" si="8"/>
        <v>137063.43486000001</v>
      </c>
      <c r="H364" s="2">
        <f t="shared" si="9"/>
        <v>0.53999999999359716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5382.14</v>
      </c>
      <c r="D365" s="1">
        <f>'PR-RAS'!E370</f>
        <v>1865.32</v>
      </c>
      <c r="E365" s="1">
        <v>0</v>
      </c>
      <c r="F365" s="1">
        <v>0</v>
      </c>
      <c r="G365" s="2">
        <f t="shared" si="8"/>
        <v>3317.0519200000003</v>
      </c>
      <c r="H365" s="2">
        <f t="shared" si="9"/>
        <v>0.46000000000026375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425.24</v>
      </c>
      <c r="D367" s="1">
        <f>'PR-RAS'!E372</f>
        <v>0</v>
      </c>
      <c r="E367" s="1">
        <v>0</v>
      </c>
      <c r="F367" s="1">
        <v>0</v>
      </c>
      <c r="G367" s="2">
        <f t="shared" si="8"/>
        <v>155.63784000000001</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119512.72</v>
      </c>
      <c r="D368" s="1">
        <f>'PR-RAS'!E373</f>
        <v>124267.24</v>
      </c>
      <c r="E368" s="1">
        <v>0</v>
      </c>
      <c r="F368" s="1">
        <v>0</v>
      </c>
      <c r="G368" s="2">
        <f t="shared" si="8"/>
        <v>135073.3224</v>
      </c>
      <c r="H368" s="2">
        <f t="shared" si="9"/>
        <v>0.52000000000407454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955.9</v>
      </c>
      <c r="E386" s="1">
        <v>0</v>
      </c>
      <c r="F386" s="1">
        <v>0</v>
      </c>
      <c r="G386" s="2">
        <f t="shared" si="8"/>
        <v>736.04300000000001</v>
      </c>
      <c r="H386" s="2">
        <f t="shared" si="9"/>
        <v>0.10000000000002274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955.9</v>
      </c>
      <c r="E388" s="1">
        <v>0</v>
      </c>
      <c r="F388" s="1">
        <v>0</v>
      </c>
      <c r="G388" s="2">
        <f t="shared" si="8"/>
        <v>739.86659999999995</v>
      </c>
      <c r="H388" s="2">
        <f t="shared" si="9"/>
        <v>0.10000000000002274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59378.17</v>
      </c>
      <c r="D397" s="1">
        <f>'PR-RAS'!E402</f>
        <v>65464.52</v>
      </c>
      <c r="E397" s="1">
        <v>0</v>
      </c>
      <c r="F397" s="1">
        <v>0</v>
      </c>
      <c r="G397" s="2">
        <f t="shared" si="8"/>
        <v>75361.655159999995</v>
      </c>
      <c r="H397" s="2">
        <f t="shared" si="9"/>
        <v>0.65000000000145519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59378.17</v>
      </c>
      <c r="D399" s="1">
        <f>'PR-RAS'!E404</f>
        <v>65464.52</v>
      </c>
      <c r="E399" s="1">
        <v>0</v>
      </c>
      <c r="F399" s="1">
        <v>0</v>
      </c>
      <c r="G399" s="2">
        <f t="shared" si="8"/>
        <v>75742.269580000007</v>
      </c>
      <c r="H399" s="2">
        <f t="shared" si="9"/>
        <v>0.65000000000145519</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185425.71</v>
      </c>
      <c r="D403" s="1">
        <f>'PR-RAS'!E408</f>
        <v>192989</v>
      </c>
      <c r="E403" s="1">
        <v>0</v>
      </c>
      <c r="F403" s="1">
        <v>0</v>
      </c>
      <c r="G403" s="2">
        <f t="shared" si="8"/>
        <v>229704.29141999999</v>
      </c>
      <c r="H403" s="2">
        <f t="shared" si="9"/>
        <v>0.29000000000814907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2584766.7000000002</v>
      </c>
      <c r="D407" s="1">
        <f>'PR-RAS'!E412</f>
        <v>2877140.62</v>
      </c>
      <c r="E407" s="1">
        <v>0</v>
      </c>
      <c r="F407" s="1">
        <v>0</v>
      </c>
      <c r="G407" s="2">
        <f t="shared" si="8"/>
        <v>3385653.4636400002</v>
      </c>
      <c r="H407" s="2">
        <f t="shared" si="9"/>
        <v>0.67999999970197678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2484951.77</v>
      </c>
      <c r="D408" s="1">
        <f>'PR-RAS'!E413</f>
        <v>2945969.53</v>
      </c>
      <c r="E408" s="1">
        <v>0</v>
      </c>
      <c r="F408" s="1">
        <v>0</v>
      </c>
      <c r="G408" s="2">
        <f t="shared" si="8"/>
        <v>3409394.5678099999</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99814.930000000168</v>
      </c>
      <c r="D409" s="1">
        <f>'PR-RAS'!E414</f>
        <v>0</v>
      </c>
      <c r="E409" s="1">
        <v>0</v>
      </c>
      <c r="F409" s="1">
        <v>0</v>
      </c>
      <c r="G409" s="2">
        <f t="shared" si="8"/>
        <v>40724.491440000063</v>
      </c>
      <c r="H409" s="2">
        <f t="shared" si="9"/>
        <v>6.9999999832361937E-2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68828.909999999683</v>
      </c>
      <c r="E410" s="1">
        <v>0</v>
      </c>
      <c r="F410" s="1">
        <v>0</v>
      </c>
      <c r="G410" s="2">
        <f t="shared" si="8"/>
        <v>56302.048379999738</v>
      </c>
      <c r="H410" s="2">
        <f t="shared" si="9"/>
        <v>9.0000000316649675E-2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1676217.68</v>
      </c>
      <c r="D411" s="1">
        <f>'PR-RAS'!E416</f>
        <v>1776032.61</v>
      </c>
      <c r="E411" s="1">
        <v>0</v>
      </c>
      <c r="F411" s="1">
        <v>0</v>
      </c>
      <c r="G411" s="2">
        <f t="shared" si="8"/>
        <v>2143595.9890000001</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2584766.7000000002</v>
      </c>
      <c r="D633" s="1">
        <f>'PR-RAS'!E639</f>
        <v>2877140.62</v>
      </c>
      <c r="E633" s="1">
        <v>0</v>
      </c>
      <c r="F633" s="1">
        <v>0</v>
      </c>
      <c r="G633" s="2">
        <f t="shared" si="10"/>
        <v>5270278.2980800001</v>
      </c>
      <c r="H633" s="2">
        <f t="shared" si="11"/>
        <v>0.67999999970197678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2484951.77</v>
      </c>
      <c r="D634" s="1">
        <f>'PR-RAS'!E640</f>
        <v>2945969.53</v>
      </c>
      <c r="E634" s="1">
        <v>0</v>
      </c>
      <c r="F634" s="1">
        <v>0</v>
      </c>
      <c r="G634" s="2">
        <f t="shared" si="10"/>
        <v>5302571.8953900002</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99814.930000000168</v>
      </c>
      <c r="D635" s="1">
        <f>'PR-RAS'!E641</f>
        <v>0</v>
      </c>
      <c r="E635" s="1">
        <v>0</v>
      </c>
      <c r="F635" s="1">
        <v>0</v>
      </c>
      <c r="G635" s="2">
        <f t="shared" si="10"/>
        <v>63282.665620000109</v>
      </c>
      <c r="H635" s="2">
        <f t="shared" si="11"/>
        <v>6.9999999832361937E-2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68828.909999999683</v>
      </c>
      <c r="E636" s="1">
        <v>0</v>
      </c>
      <c r="F636" s="1">
        <v>0</v>
      </c>
      <c r="G636" s="2">
        <f t="shared" si="10"/>
        <v>87412.715699999593</v>
      </c>
      <c r="H636" s="2">
        <f t="shared" si="11"/>
        <v>9.0000000316649675E-2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1676217.68</v>
      </c>
      <c r="D637" s="1">
        <f>'PR-RAS'!E643</f>
        <v>1776032.61</v>
      </c>
      <c r="E637" s="1">
        <v>0</v>
      </c>
      <c r="F637" s="1">
        <v>0</v>
      </c>
      <c r="G637" s="2">
        <f t="shared" si="10"/>
        <v>3325187.9244000004</v>
      </c>
      <c r="H637" s="2">
        <f t="shared" si="11"/>
        <v>0.7099999999627471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1776032.61</v>
      </c>
      <c r="D639" s="1">
        <f>'PR-RAS'!E645</f>
        <v>1707203.7000000004</v>
      </c>
      <c r="E639" s="1">
        <v>0</v>
      </c>
      <c r="F639" s="1">
        <v>0</v>
      </c>
      <c r="G639" s="2">
        <f t="shared" si="10"/>
        <v>3311500.7263800004</v>
      </c>
      <c r="H639" s="2">
        <f t="shared" si="11"/>
        <v>0.68999999947845936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112379.32</v>
      </c>
      <c r="D642" s="1">
        <f>'PR-RAS'!E649</f>
        <v>161692.01</v>
      </c>
      <c r="E642" s="1">
        <v>0</v>
      </c>
      <c r="F642" s="1">
        <v>0</v>
      </c>
      <c r="G642" s="2">
        <f t="shared" si="10"/>
        <v>279324.30094000004</v>
      </c>
      <c r="H642" s="2">
        <f t="shared" si="11"/>
        <v>0.33000000001629815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5093836.7699999996</v>
      </c>
      <c r="D643" s="1">
        <f>'PR-RAS'!E650</f>
        <v>6296292.4299999997</v>
      </c>
      <c r="E643" s="1">
        <v>0</v>
      </c>
      <c r="F643" s="1">
        <v>0</v>
      </c>
      <c r="G643" s="2">
        <f t="shared" si="10"/>
        <v>11354682.68646</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5044524.08</v>
      </c>
      <c r="D644" s="1">
        <f>'PR-RAS'!E651</f>
        <v>6376581.5300000003</v>
      </c>
      <c r="E644" s="1">
        <v>0</v>
      </c>
      <c r="F644" s="1">
        <v>0</v>
      </c>
      <c r="G644" s="2">
        <f t="shared" si="10"/>
        <v>11443912.831020001</v>
      </c>
      <c r="H644" s="2">
        <f t="shared" si="11"/>
        <v>0.54999999981373549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161692.00999999978</v>
      </c>
      <c r="D645" s="1">
        <f>'PR-RAS'!E652</f>
        <v>81402.909999999218</v>
      </c>
      <c r="E645" s="1">
        <v>0</v>
      </c>
      <c r="F645" s="1">
        <v>0</v>
      </c>
      <c r="G645" s="2">
        <f t="shared" si="10"/>
        <v>208976.60251999885</v>
      </c>
      <c r="H645" s="2">
        <f t="shared" si="11"/>
        <v>0.10000000055879354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48</v>
      </c>
      <c r="E649" s="1">
        <v>0</v>
      </c>
      <c r="F649" s="1">
        <v>0</v>
      </c>
      <c r="G649" s="2">
        <f t="shared" si="10"/>
        <v>95.903999999999996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9443.4500000000007</v>
      </c>
      <c r="D662" s="1">
        <f>'PR-RAS'!E669</f>
        <v>24034.83</v>
      </c>
      <c r="E662" s="1">
        <v>0</v>
      </c>
      <c r="F662" s="1">
        <v>0</v>
      </c>
      <c r="G662" s="2">
        <f t="shared" si="10"/>
        <v>38016.165710000001</v>
      </c>
      <c r="H662" s="2">
        <f t="shared" si="11"/>
        <v>0.61999999999898137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1280</v>
      </c>
      <c r="E665" s="1">
        <v>0</v>
      </c>
      <c r="F665" s="1">
        <v>0</v>
      </c>
      <c r="G665" s="2">
        <f t="shared" si="10"/>
        <v>1699.8400000000001</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148333.04</v>
      </c>
      <c r="D668" s="1">
        <f>'PR-RAS'!E675</f>
        <v>40000</v>
      </c>
      <c r="E668" s="1">
        <v>0</v>
      </c>
      <c r="F668" s="1">
        <v>0</v>
      </c>
      <c r="G668" s="2">
        <f t="shared" si="10"/>
        <v>152298.13768000001</v>
      </c>
      <c r="H668" s="2">
        <f t="shared" si="11"/>
        <v>4.0000000008149073E-2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4000</v>
      </c>
      <c r="E669" s="1">
        <v>0</v>
      </c>
      <c r="F669" s="1">
        <v>0</v>
      </c>
      <c r="G669" s="2">
        <f t="shared" si="10"/>
        <v>5344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3800.87</v>
      </c>
      <c r="D670" s="1">
        <f>'PR-RAS'!E677</f>
        <v>0</v>
      </c>
      <c r="E670" s="1">
        <v>0</v>
      </c>
      <c r="F670" s="1">
        <v>0</v>
      </c>
      <c r="G670" s="2">
        <f t="shared" si="10"/>
        <v>2542.7820299999998</v>
      </c>
      <c r="H670" s="2">
        <f t="shared" si="11"/>
        <v>0.13000000000010914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53477.29</v>
      </c>
      <c r="D687" s="1">
        <f>'PR-RAS'!E694</f>
        <v>73995.929999999993</v>
      </c>
      <c r="E687" s="1">
        <v>0</v>
      </c>
      <c r="F687" s="1">
        <v>0</v>
      </c>
      <c r="G687" s="2">
        <f t="shared" si="10"/>
        <v>138207.83689999999</v>
      </c>
      <c r="H687" s="2">
        <f t="shared" si="11"/>
        <v>0.36000000000785803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157461.91</v>
      </c>
      <c r="E703" s="1">
        <v>0</v>
      </c>
      <c r="F703" s="1">
        <v>0</v>
      </c>
      <c r="G703" s="2">
        <f t="shared" si="10"/>
        <v>221076.52163999999</v>
      </c>
      <c r="H703" s="2">
        <f t="shared" si="11"/>
        <v>8.999999999650754E-2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2654.48</v>
      </c>
      <c r="D709" s="1">
        <f>'PR-RAS'!E716</f>
        <v>1400</v>
      </c>
      <c r="E709" s="1">
        <v>0</v>
      </c>
      <c r="F709" s="1">
        <v>0</v>
      </c>
      <c r="G709" s="2">
        <f t="shared" si="10"/>
        <v>3861.7718399999994</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2256.3000000000002</v>
      </c>
      <c r="D710" s="1">
        <f>'PR-RAS'!E717</f>
        <v>2054.3000000000002</v>
      </c>
      <c r="E710" s="1">
        <v>0</v>
      </c>
      <c r="F710" s="1">
        <v>0</v>
      </c>
      <c r="G710" s="2">
        <f t="shared" si="10"/>
        <v>4512.7141000000001</v>
      </c>
      <c r="H710" s="2">
        <f t="shared" si="11"/>
        <v>0.6000000000003638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32440.86</v>
      </c>
      <c r="D711" s="1">
        <f>'PR-RAS'!E718</f>
        <v>31920.400000000001</v>
      </c>
      <c r="E711" s="1">
        <v>0</v>
      </c>
      <c r="F711" s="1">
        <v>0</v>
      </c>
      <c r="G711" s="2">
        <f t="shared" si="10"/>
        <v>68359.978600000002</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35652.35</v>
      </c>
      <c r="D715" s="1">
        <f>'PR-RAS'!E722</f>
        <v>22634.54</v>
      </c>
      <c r="E715" s="1">
        <v>0</v>
      </c>
      <c r="F715" s="1">
        <v>0</v>
      </c>
      <c r="G715" s="2">
        <f t="shared" si="10"/>
        <v>57777.90101999999</v>
      </c>
      <c r="H715" s="2">
        <f t="shared" si="11"/>
        <v>0.80999999999767169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9510.35</v>
      </c>
      <c r="D718" s="1">
        <f>'PR-RAS'!E725</f>
        <v>11916.26</v>
      </c>
      <c r="E718" s="1">
        <v>0</v>
      </c>
      <c r="F718" s="1">
        <v>0</v>
      </c>
      <c r="G718" s="2">
        <f t="shared" si="10"/>
        <v>23906.837790000001</v>
      </c>
      <c r="H718" s="2">
        <f t="shared" si="11"/>
        <v>0.61000000000058208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2705.15</v>
      </c>
      <c r="D719" s="1">
        <f>'PR-RAS'!E726</f>
        <v>3090.89</v>
      </c>
      <c r="E719" s="1">
        <v>0</v>
      </c>
      <c r="F719" s="1">
        <v>0</v>
      </c>
      <c r="G719" s="2">
        <f t="shared" si="10"/>
        <v>6380.81574</v>
      </c>
      <c r="H719" s="2">
        <f t="shared" si="11"/>
        <v>0.26000000000021828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4748132.3</v>
      </c>
      <c r="D984" s="6">
        <f>BILANCA!E6</f>
        <v>4382643.7999999989</v>
      </c>
      <c r="E984" s="6">
        <v>0</v>
      </c>
      <c r="F984" s="6">
        <v>0</v>
      </c>
      <c r="G984" s="7">
        <f t="shared" ref="G984:G1241" si="22">B984/1000*C984+B984/500*D984</f>
        <v>13513.419899999997</v>
      </c>
      <c r="H984" s="7">
        <f t="shared" si="19"/>
        <v>0.50000000093132257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2247280.0099999998</v>
      </c>
      <c r="D985" s="1">
        <f>BILANCA!E7</f>
        <v>2162015.2899999991</v>
      </c>
      <c r="E985" s="1">
        <v>0</v>
      </c>
      <c r="F985" s="1">
        <v>0</v>
      </c>
      <c r="G985" s="2">
        <f t="shared" si="22"/>
        <v>13142.621179999998</v>
      </c>
      <c r="H985" s="2">
        <f t="shared" si="19"/>
        <v>0.29999999888241291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2467.5600000000013</v>
      </c>
      <c r="D986" s="1">
        <f>BILANCA!E8</f>
        <v>2046.1500000000015</v>
      </c>
      <c r="E986" s="1">
        <v>0</v>
      </c>
      <c r="F986" s="1">
        <v>0</v>
      </c>
      <c r="G986" s="2">
        <f t="shared" si="22"/>
        <v>19.679580000000012</v>
      </c>
      <c r="H986" s="2">
        <f t="shared" si="19"/>
        <v>0.59000000000014552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16104.45</v>
      </c>
      <c r="D988" s="1">
        <f>BILANCA!E10</f>
        <v>16566.36</v>
      </c>
      <c r="E988" s="1">
        <v>0</v>
      </c>
      <c r="F988" s="1">
        <v>0</v>
      </c>
      <c r="G988" s="2">
        <f t="shared" si="22"/>
        <v>246.18585000000002</v>
      </c>
      <c r="H988" s="2">
        <f t="shared" si="19"/>
        <v>0.81000000000130967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13636.89</v>
      </c>
      <c r="D989" s="1">
        <f>BILANCA!E11</f>
        <v>14520.21</v>
      </c>
      <c r="E989" s="1">
        <v>0</v>
      </c>
      <c r="F989" s="1">
        <v>0</v>
      </c>
      <c r="G989" s="2">
        <f t="shared" si="22"/>
        <v>256.06385999999998</v>
      </c>
      <c r="H989" s="2">
        <f t="shared" si="19"/>
        <v>0.31999999999970896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2244812.4499999997</v>
      </c>
      <c r="D990" s="1">
        <f>BILANCA!E12</f>
        <v>2145066.8299999991</v>
      </c>
      <c r="E990" s="1">
        <v>0</v>
      </c>
      <c r="F990" s="1">
        <v>0</v>
      </c>
      <c r="G990" s="2">
        <f t="shared" si="22"/>
        <v>45744.622769999987</v>
      </c>
      <c r="H990" s="2">
        <f t="shared" si="19"/>
        <v>0.62000000057742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1888532.0899999999</v>
      </c>
      <c r="D991" s="1">
        <f>BILANCA!E13</f>
        <v>1695091.1099999999</v>
      </c>
      <c r="E991" s="1">
        <v>0</v>
      </c>
      <c r="F991" s="1">
        <v>0</v>
      </c>
      <c r="G991" s="2">
        <f t="shared" si="22"/>
        <v>42229.714479999995</v>
      </c>
      <c r="H991" s="2">
        <f t="shared" si="19"/>
        <v>0.19999999972060323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2509110.0699999998</v>
      </c>
      <c r="D993" s="1">
        <f>BILANCA!E15</f>
        <v>2070123.95</v>
      </c>
      <c r="E993" s="1">
        <v>0</v>
      </c>
      <c r="F993" s="1">
        <v>0</v>
      </c>
      <c r="G993" s="2">
        <f t="shared" si="22"/>
        <v>66493.579700000002</v>
      </c>
      <c r="H993" s="2">
        <f t="shared" si="19"/>
        <v>0.11999999987892807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620577.98</v>
      </c>
      <c r="D996" s="1">
        <f>BILANCA!E18</f>
        <v>375032.84</v>
      </c>
      <c r="E996" s="1">
        <v>0</v>
      </c>
      <c r="F996" s="1">
        <v>0</v>
      </c>
      <c r="G996" s="2">
        <f t="shared" si="22"/>
        <v>17818.367579999998</v>
      </c>
      <c r="H996" s="2">
        <f t="shared" si="19"/>
        <v>0.17999999999301508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339150.60000000009</v>
      </c>
      <c r="D997" s="1">
        <f>BILANCA!E19</f>
        <v>436457.99999999977</v>
      </c>
      <c r="E997" s="1">
        <v>0</v>
      </c>
      <c r="F997" s="1">
        <v>0</v>
      </c>
      <c r="G997" s="2">
        <f t="shared" si="22"/>
        <v>16968.932399999994</v>
      </c>
      <c r="H997" s="2">
        <f t="shared" si="19"/>
        <v>0.40000000013969839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272836.93</v>
      </c>
      <c r="D998" s="1">
        <f>BILANCA!E20</f>
        <v>271292.45</v>
      </c>
      <c r="E998" s="1">
        <v>0</v>
      </c>
      <c r="F998" s="1">
        <v>0</v>
      </c>
      <c r="G998" s="2">
        <f t="shared" si="22"/>
        <v>12231.327450000001</v>
      </c>
      <c r="H998" s="2">
        <f t="shared" si="19"/>
        <v>0.52000000001862645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12138.55</v>
      </c>
      <c r="D999" s="1">
        <f>BILANCA!E21</f>
        <v>12138.55</v>
      </c>
      <c r="E999" s="1">
        <v>0</v>
      </c>
      <c r="F999" s="1">
        <v>0</v>
      </c>
      <c r="G999" s="2">
        <f t="shared" si="22"/>
        <v>582.65039999999999</v>
      </c>
      <c r="H999" s="2">
        <f t="shared" si="19"/>
        <v>0.90000000000145519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138716.1</v>
      </c>
      <c r="D1000" s="1">
        <f>BILANCA!E22</f>
        <v>204180.62</v>
      </c>
      <c r="E1000" s="1">
        <v>0</v>
      </c>
      <c r="F1000" s="1">
        <v>0</v>
      </c>
      <c r="G1000" s="2">
        <f t="shared" si="22"/>
        <v>9300.3147800000006</v>
      </c>
      <c r="H1000" s="2">
        <f t="shared" si="19"/>
        <v>0.48000000001047738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1258860.1000000001</v>
      </c>
      <c r="D1001" s="1">
        <f>BILANCA!E23</f>
        <v>1316066.22</v>
      </c>
      <c r="E1001" s="1">
        <v>0</v>
      </c>
      <c r="F1001" s="1">
        <v>0</v>
      </c>
      <c r="G1001" s="2">
        <f t="shared" si="22"/>
        <v>70037.865720000002</v>
      </c>
      <c r="H1001" s="2">
        <f t="shared" si="19"/>
        <v>0.32000000006519258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2247.89</v>
      </c>
      <c r="D1002" s="1">
        <f>BILANCA!E24</f>
        <v>2247.89</v>
      </c>
      <c r="E1002" s="1">
        <v>0</v>
      </c>
      <c r="F1002" s="1">
        <v>0</v>
      </c>
      <c r="G1002" s="2">
        <f t="shared" si="22"/>
        <v>128.12973</v>
      </c>
      <c r="H1002" s="2">
        <f t="shared" si="19"/>
        <v>0.22000000000025466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1345648.97</v>
      </c>
      <c r="D1006" s="1">
        <f>BILANCA!E28</f>
        <v>1369467.73</v>
      </c>
      <c r="E1006" s="1">
        <v>0</v>
      </c>
      <c r="F1006" s="1">
        <v>0</v>
      </c>
      <c r="G1006" s="2">
        <f t="shared" si="22"/>
        <v>93945.441890000002</v>
      </c>
      <c r="H1006" s="2">
        <f t="shared" si="19"/>
        <v>0.30000000004656613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17129.759999999995</v>
      </c>
      <c r="D1007" s="1">
        <f>BILANCA!E29</f>
        <v>12561.819999999992</v>
      </c>
      <c r="E1007" s="1">
        <v>0</v>
      </c>
      <c r="F1007" s="1">
        <v>0</v>
      </c>
      <c r="G1007" s="2">
        <f t="shared" si="22"/>
        <v>1014.0815999999995</v>
      </c>
      <c r="H1007" s="2">
        <f t="shared" si="19"/>
        <v>0.42000000001280569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134753.62</v>
      </c>
      <c r="D1008" s="1">
        <f>BILANCA!E30</f>
        <v>134753.62</v>
      </c>
      <c r="E1008" s="1">
        <v>0</v>
      </c>
      <c r="F1008" s="1">
        <v>0</v>
      </c>
      <c r="G1008" s="2">
        <f t="shared" si="22"/>
        <v>10106.521500000001</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117623.86</v>
      </c>
      <c r="D1012" s="1">
        <f>BILANCA!E34</f>
        <v>122191.8</v>
      </c>
      <c r="E1012" s="1">
        <v>0</v>
      </c>
      <c r="F1012" s="1">
        <v>0</v>
      </c>
      <c r="G1012" s="2">
        <f t="shared" si="22"/>
        <v>10498.216340000001</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1765.22</v>
      </c>
      <c r="D1015" s="1">
        <f>BILANCA!E37</f>
        <v>1765.22</v>
      </c>
      <c r="E1015" s="1">
        <v>0</v>
      </c>
      <c r="F1015" s="1">
        <v>0</v>
      </c>
      <c r="G1015" s="2">
        <f t="shared" si="22"/>
        <v>169.46111999999999</v>
      </c>
      <c r="H1015" s="2">
        <f t="shared" si="19"/>
        <v>0.44000000000005457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1765.22</v>
      </c>
      <c r="D1018" s="1">
        <f>BILANCA!E40</f>
        <v>1765.22</v>
      </c>
      <c r="E1018" s="1">
        <v>0</v>
      </c>
      <c r="F1018" s="1">
        <v>0</v>
      </c>
      <c r="G1018" s="2">
        <f t="shared" si="22"/>
        <v>185.34810000000002</v>
      </c>
      <c r="H1018" s="2">
        <f t="shared" si="19"/>
        <v>0.44000000000005457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955.90000000000055</v>
      </c>
      <c r="E1023" s="1">
        <v>0</v>
      </c>
      <c r="F1023" s="1">
        <v>0</v>
      </c>
      <c r="G1023" s="2">
        <f t="shared" si="22"/>
        <v>76.472000000000051</v>
      </c>
      <c r="H1023" s="2">
        <f t="shared" si="19"/>
        <v>9.9999999999454303E-2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7560.95</v>
      </c>
      <c r="D1025" s="1">
        <f>BILANCA!E47</f>
        <v>8516.85</v>
      </c>
      <c r="E1025" s="1">
        <v>0</v>
      </c>
      <c r="F1025" s="1">
        <v>0</v>
      </c>
      <c r="G1025" s="2">
        <f t="shared" si="22"/>
        <v>1032.9753000000001</v>
      </c>
      <c r="H1025" s="2">
        <f t="shared" si="19"/>
        <v>0.1999999999998181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7560.95</v>
      </c>
      <c r="D1028" s="1">
        <f>BILANCA!E50</f>
        <v>7560.95</v>
      </c>
      <c r="E1028" s="1">
        <v>0</v>
      </c>
      <c r="F1028" s="1">
        <v>0</v>
      </c>
      <c r="G1028" s="2">
        <f t="shared" si="22"/>
        <v>1020.72825</v>
      </c>
      <c r="H1028" s="2">
        <f t="shared" si="19"/>
        <v>0.1000000000003638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20232.68</v>
      </c>
      <c r="D1032" s="1">
        <f>BILANCA!E54</f>
        <v>25585.75</v>
      </c>
      <c r="E1032" s="1">
        <v>0</v>
      </c>
      <c r="F1032" s="1">
        <v>0</v>
      </c>
      <c r="G1032" s="2">
        <f t="shared" si="22"/>
        <v>3498.8048199999998</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20232.68</v>
      </c>
      <c r="D1033" s="1">
        <f>BILANCA!E55</f>
        <v>25585.75</v>
      </c>
      <c r="E1033" s="1">
        <v>0</v>
      </c>
      <c r="F1033" s="1">
        <v>0</v>
      </c>
      <c r="G1033" s="2">
        <f t="shared" si="22"/>
        <v>3570.2090000000003</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14902.31</v>
      </c>
      <c r="E1041" s="1">
        <v>0</v>
      </c>
      <c r="F1041" s="1">
        <v>0</v>
      </c>
      <c r="G1041" s="2">
        <f t="shared" si="22"/>
        <v>1728.66796</v>
      </c>
      <c r="H1041" s="2">
        <f t="shared" si="19"/>
        <v>0.30999999999949068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14902.31</v>
      </c>
      <c r="E1042" s="1">
        <v>0</v>
      </c>
      <c r="F1042" s="1">
        <v>0</v>
      </c>
      <c r="G1042" s="2">
        <f t="shared" si="22"/>
        <v>1758.4725799999999</v>
      </c>
      <c r="H1042" s="2">
        <f t="shared" si="19"/>
        <v>0.30999999999949068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2500852.29</v>
      </c>
      <c r="D1046" s="1">
        <f>BILANCA!E68</f>
        <v>2220628.5100000002</v>
      </c>
      <c r="E1046" s="1">
        <v>0</v>
      </c>
      <c r="F1046" s="1">
        <v>0</v>
      </c>
      <c r="G1046" s="2">
        <f t="shared" si="22"/>
        <v>437352.88653000002</v>
      </c>
      <c r="H1046" s="2">
        <f t="shared" si="19"/>
        <v>0.77999999979510903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161692.01</v>
      </c>
      <c r="D1047" s="1">
        <f>BILANCA!E69</f>
        <v>81402.91</v>
      </c>
      <c r="E1047" s="1">
        <v>0</v>
      </c>
      <c r="F1047" s="1">
        <v>0</v>
      </c>
      <c r="G1047" s="2">
        <f t="shared" si="22"/>
        <v>20767.861120000001</v>
      </c>
      <c r="H1047" s="2">
        <f t="shared" si="19"/>
        <v>0.10000000000582077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161692.01</v>
      </c>
      <c r="D1048" s="1">
        <f>BILANCA!E70</f>
        <v>81402.91</v>
      </c>
      <c r="E1048" s="1">
        <v>0</v>
      </c>
      <c r="F1048" s="1">
        <v>0</v>
      </c>
      <c r="G1048" s="2">
        <f t="shared" si="22"/>
        <v>21092.358950000002</v>
      </c>
      <c r="H1048" s="2">
        <f t="shared" si="19"/>
        <v>0.10000000000582077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161692.01</v>
      </c>
      <c r="D1050" s="1">
        <f>BILANCA!E72</f>
        <v>81402.91</v>
      </c>
      <c r="E1050" s="1">
        <v>0</v>
      </c>
      <c r="F1050" s="1">
        <v>0</v>
      </c>
      <c r="G1050" s="2">
        <f t="shared" si="22"/>
        <v>21741.354610000002</v>
      </c>
      <c r="H1050" s="2">
        <f t="shared" si="19"/>
        <v>0.10000000000582077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13742.16</v>
      </c>
      <c r="D1056" s="1">
        <f>BILANCA!E78</f>
        <v>13136.060000000001</v>
      </c>
      <c r="E1056" s="1">
        <v>0</v>
      </c>
      <c r="F1056" s="1">
        <v>0</v>
      </c>
      <c r="G1056" s="2">
        <f t="shared" si="22"/>
        <v>2921.0424400000002</v>
      </c>
      <c r="H1056" s="2">
        <f t="shared" si="19"/>
        <v>0.22000000000116415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11444.27</v>
      </c>
      <c r="D1062" s="1">
        <f>BILANCA!E84</f>
        <v>11286.52</v>
      </c>
      <c r="E1062" s="1">
        <v>0</v>
      </c>
      <c r="F1062" s="1">
        <v>0</v>
      </c>
      <c r="G1062" s="2">
        <f t="shared" si="22"/>
        <v>2687.3674900000001</v>
      </c>
      <c r="H1062" s="2">
        <f t="shared" si="19"/>
        <v>0.75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2297.89</v>
      </c>
      <c r="D1064" s="1">
        <f>BILANCA!E86</f>
        <v>1849.54</v>
      </c>
      <c r="E1064" s="1">
        <v>0</v>
      </c>
      <c r="F1064" s="1">
        <v>0</v>
      </c>
      <c r="G1064" s="2">
        <f t="shared" si="22"/>
        <v>485.75456999999994</v>
      </c>
      <c r="H1064" s="2">
        <f t="shared" si="19"/>
        <v>0.57000000000016371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8308.4499999999989</v>
      </c>
      <c r="D1112" s="1">
        <f>BILANCA!E134</f>
        <v>8470</v>
      </c>
      <c r="E1112" s="1">
        <v>0</v>
      </c>
      <c r="F1112" s="1">
        <v>0</v>
      </c>
      <c r="G1112" s="2">
        <f t="shared" si="22"/>
        <v>3257.0500499999998</v>
      </c>
      <c r="H1112" s="2">
        <f t="shared" si="23"/>
        <v>0.44999999999890861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8308.4499999999989</v>
      </c>
      <c r="D1113" s="1">
        <f>BILANCA!E135</f>
        <v>8470</v>
      </c>
      <c r="E1113" s="1">
        <v>0</v>
      </c>
      <c r="F1113" s="1">
        <v>0</v>
      </c>
      <c r="G1113" s="2">
        <f t="shared" si="22"/>
        <v>3282.2984999999999</v>
      </c>
      <c r="H1113" s="2">
        <f t="shared" si="23"/>
        <v>0.44999999999890861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8175.73</v>
      </c>
      <c r="D1118" s="1">
        <f>BILANCA!E140</f>
        <v>8470</v>
      </c>
      <c r="E1118" s="1">
        <v>0</v>
      </c>
      <c r="F1118" s="1">
        <v>0</v>
      </c>
      <c r="G1118" s="2">
        <f t="shared" si="22"/>
        <v>3390.6235500000003</v>
      </c>
      <c r="H1118" s="2">
        <f t="shared" si="23"/>
        <v>0.27000000000043656</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132.72</v>
      </c>
      <c r="D1119" s="1">
        <f>BILANCA!E141</f>
        <v>0</v>
      </c>
      <c r="E1119" s="1">
        <v>0</v>
      </c>
      <c r="F1119" s="1">
        <v>0</v>
      </c>
      <c r="G1119" s="2">
        <f t="shared" si="22"/>
        <v>18.04992</v>
      </c>
      <c r="H1119" s="2">
        <f t="shared" si="23"/>
        <v>0.28000000000000114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2317084.4899999998</v>
      </c>
      <c r="D1124" s="1">
        <f>BILANCA!E146</f>
        <v>2117619.54</v>
      </c>
      <c r="E1124" s="1">
        <v>0</v>
      </c>
      <c r="F1124" s="1">
        <v>0</v>
      </c>
      <c r="G1124" s="2">
        <f t="shared" si="22"/>
        <v>923877.62336999993</v>
      </c>
      <c r="H1124" s="2">
        <f t="shared" si="23"/>
        <v>0.94999999972060323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13633.48</v>
      </c>
      <c r="E1137" s="1">
        <v>0</v>
      </c>
      <c r="F1137" s="1">
        <v>0</v>
      </c>
      <c r="G1137" s="2">
        <f t="shared" si="22"/>
        <v>4199.1118399999996</v>
      </c>
      <c r="H1137" s="2">
        <f t="shared" si="23"/>
        <v>0.47999999999956344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147336.79999999999</v>
      </c>
      <c r="D1138" s="1">
        <f>BILANCA!E160</f>
        <v>162867.9</v>
      </c>
      <c r="E1138" s="1">
        <v>0</v>
      </c>
      <c r="F1138" s="1">
        <v>0</v>
      </c>
      <c r="G1138" s="2">
        <f t="shared" si="22"/>
        <v>73326.252999999997</v>
      </c>
      <c r="H1138" s="2">
        <f t="shared" si="23"/>
        <v>0.3000000000174623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2170824.27</v>
      </c>
      <c r="D1139" s="1">
        <f>BILANCA!E161</f>
        <v>1937489.83</v>
      </c>
      <c r="E1139" s="1">
        <v>0</v>
      </c>
      <c r="F1139" s="1">
        <v>0</v>
      </c>
      <c r="G1139" s="2">
        <f t="shared" si="22"/>
        <v>943145.41307999997</v>
      </c>
      <c r="H1139" s="2">
        <f t="shared" si="23"/>
        <v>0.43999999994412065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3628.33</v>
      </c>
      <c r="E1140" s="1">
        <v>0</v>
      </c>
      <c r="F1140" s="1">
        <v>0</v>
      </c>
      <c r="G1140" s="2">
        <f t="shared" si="22"/>
        <v>1139.2956199999999</v>
      </c>
      <c r="H1140" s="2">
        <f t="shared" si="23"/>
        <v>0.32999999999992724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1076.58</v>
      </c>
      <c r="D1141" s="1">
        <f>BILANCA!E163</f>
        <v>0</v>
      </c>
      <c r="E1141" s="1">
        <v>0</v>
      </c>
      <c r="F1141" s="1">
        <v>0</v>
      </c>
      <c r="G1141" s="2">
        <f t="shared" si="22"/>
        <v>170.09963999999999</v>
      </c>
      <c r="H1141" s="2">
        <f t="shared" si="23"/>
        <v>0.42000000000007276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25.18</v>
      </c>
      <c r="D1142" s="1">
        <f>BILANCA!E164</f>
        <v>0</v>
      </c>
      <c r="E1142" s="1">
        <v>0</v>
      </c>
      <c r="F1142" s="1">
        <v>0</v>
      </c>
      <c r="G1142" s="2">
        <f t="shared" si="22"/>
        <v>4.0036199999999997</v>
      </c>
      <c r="H1142" s="2">
        <f t="shared" si="23"/>
        <v>0.17999999999999972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25.18</v>
      </c>
      <c r="D1144" s="1">
        <f>BILANCA!E166</f>
        <v>0</v>
      </c>
      <c r="E1144" s="1">
        <v>0</v>
      </c>
      <c r="F1144" s="1">
        <v>0</v>
      </c>
      <c r="G1144" s="2">
        <f t="shared" si="22"/>
        <v>4.0539800000000001</v>
      </c>
      <c r="H1144" s="2">
        <f t="shared" si="23"/>
        <v>0.17999999999999972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4748132.3000000007</v>
      </c>
      <c r="D1152" s="1">
        <f>BILANCA!E175</f>
        <v>4382643.7999999989</v>
      </c>
      <c r="E1152" s="1">
        <v>0</v>
      </c>
      <c r="F1152" s="1">
        <v>0</v>
      </c>
      <c r="G1152" s="2">
        <f t="shared" si="22"/>
        <v>2283767.9631000003</v>
      </c>
      <c r="H1152" s="2">
        <f t="shared" si="23"/>
        <v>0.50000000186264515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415442.61</v>
      </c>
      <c r="D1153" s="1">
        <f>BILANCA!E176</f>
        <v>176955.1</v>
      </c>
      <c r="E1153" s="1">
        <v>0</v>
      </c>
      <c r="F1153" s="1">
        <v>0</v>
      </c>
      <c r="G1153" s="2">
        <f t="shared" si="22"/>
        <v>130789.97770000002</v>
      </c>
      <c r="H1153" s="2">
        <f t="shared" si="23"/>
        <v>0.4900000000197906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258703.15</v>
      </c>
      <c r="D1154" s="1">
        <f>BILANCA!E177</f>
        <v>176955.1</v>
      </c>
      <c r="E1154" s="1">
        <v>0</v>
      </c>
      <c r="F1154" s="1">
        <v>0</v>
      </c>
      <c r="G1154" s="2">
        <f t="shared" si="22"/>
        <v>104756.88285000001</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144385.09</v>
      </c>
      <c r="D1155" s="1">
        <f>BILANCA!E178</f>
        <v>168090.1</v>
      </c>
      <c r="E1155" s="1">
        <v>0</v>
      </c>
      <c r="F1155" s="1">
        <v>0</v>
      </c>
      <c r="G1155" s="2">
        <f t="shared" si="22"/>
        <v>82657.229879999999</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112067.16</v>
      </c>
      <c r="D1156" s="1">
        <f>BILANCA!E179</f>
        <v>8521.4699999999993</v>
      </c>
      <c r="E1156" s="1">
        <v>0</v>
      </c>
      <c r="F1156" s="1">
        <v>0</v>
      </c>
      <c r="G1156" s="2">
        <f t="shared" si="22"/>
        <v>22336.047299999998</v>
      </c>
      <c r="H1156" s="2">
        <f t="shared" si="23"/>
        <v>0.63000000000283762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319.37</v>
      </c>
      <c r="D1157" s="1">
        <f>BILANCA!E180</f>
        <v>343.53</v>
      </c>
      <c r="E1157" s="1">
        <v>0</v>
      </c>
      <c r="F1157" s="1">
        <v>0</v>
      </c>
      <c r="G1157" s="2">
        <f t="shared" si="22"/>
        <v>175.11881999999997</v>
      </c>
      <c r="H1157" s="2">
        <f t="shared" si="23"/>
        <v>0.84000000000003183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319.37</v>
      </c>
      <c r="D1160" s="1">
        <f>BILANCA!E183</f>
        <v>343.53</v>
      </c>
      <c r="E1160" s="1">
        <v>0</v>
      </c>
      <c r="F1160" s="1">
        <v>0</v>
      </c>
      <c r="G1160" s="2">
        <f t="shared" si="22"/>
        <v>178.13810999999998</v>
      </c>
      <c r="H1160" s="2">
        <f t="shared" si="23"/>
        <v>0.84000000000003183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1931.53</v>
      </c>
      <c r="D1165" s="1">
        <f>BILANCA!E188</f>
        <v>0</v>
      </c>
      <c r="E1165" s="1">
        <v>0</v>
      </c>
      <c r="F1165" s="1">
        <v>0</v>
      </c>
      <c r="G1165" s="2">
        <f t="shared" si="22"/>
        <v>351.53845999999999</v>
      </c>
      <c r="H1165" s="2">
        <f t="shared" si="23"/>
        <v>0.47000000000002728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156739.46</v>
      </c>
      <c r="D1166" s="1">
        <f>BILANCA!E189</f>
        <v>0</v>
      </c>
      <c r="E1166" s="1">
        <v>0</v>
      </c>
      <c r="F1166" s="1">
        <v>0</v>
      </c>
      <c r="G1166" s="2">
        <f t="shared" si="22"/>
        <v>28683.321179999999</v>
      </c>
      <c r="H1166" s="2">
        <f t="shared" si="23"/>
        <v>0.45999999999185093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4332689.6900000004</v>
      </c>
      <c r="D1214" s="1">
        <f>BILANCA!E237</f>
        <v>4205688.6999999993</v>
      </c>
      <c r="E1214" s="1">
        <v>0</v>
      </c>
      <c r="F1214" s="1">
        <v>0</v>
      </c>
      <c r="G1214" s="2">
        <f t="shared" si="22"/>
        <v>2943879.4977899999</v>
      </c>
      <c r="H1214" s="2">
        <f t="shared" si="23"/>
        <v>0.61000000033527613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2254946.38</v>
      </c>
      <c r="D1215" s="1">
        <f>BILANCA!E238</f>
        <v>2156487.27</v>
      </c>
      <c r="E1215" s="1">
        <v>0</v>
      </c>
      <c r="F1215" s="1">
        <v>0</v>
      </c>
      <c r="G1215" s="2">
        <f t="shared" si="22"/>
        <v>1523757.65344</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2254946.38</v>
      </c>
      <c r="D1216" s="1">
        <f>BILANCA!E239</f>
        <v>2156487.27</v>
      </c>
      <c r="E1216" s="1">
        <v>0</v>
      </c>
      <c r="F1216" s="1">
        <v>0</v>
      </c>
      <c r="G1216" s="2">
        <f t="shared" si="22"/>
        <v>1530325.57436</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1807601.04</v>
      </c>
      <c r="D1217" s="1">
        <f>BILANCA!E240</f>
        <v>1641744.52</v>
      </c>
      <c r="E1217" s="1">
        <v>0</v>
      </c>
      <c r="F1217" s="1">
        <v>0</v>
      </c>
      <c r="G1217" s="2">
        <f t="shared" si="22"/>
        <v>1191315.0787200001</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447345.34</v>
      </c>
      <c r="D1218" s="1">
        <f>BILANCA!E241</f>
        <v>514742.75</v>
      </c>
      <c r="E1218" s="1">
        <v>0</v>
      </c>
      <c r="F1218" s="1">
        <v>0</v>
      </c>
      <c r="G1218" s="2">
        <f t="shared" si="22"/>
        <v>347055.24739999999</v>
      </c>
      <c r="H1218" s="2">
        <f t="shared" si="23"/>
        <v>0.59000000002561137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1776032.61</v>
      </c>
      <c r="D1222" s="1">
        <f>BILANCA!E245</f>
        <v>1707203.7</v>
      </c>
      <c r="E1222" s="1">
        <v>0</v>
      </c>
      <c r="F1222" s="1">
        <v>0</v>
      </c>
      <c r="G1222" s="2">
        <f t="shared" si="22"/>
        <v>1240515.16239</v>
      </c>
      <c r="H1222" s="2">
        <f t="shared" si="23"/>
        <v>0.68999999994412065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1776032.61</v>
      </c>
      <c r="D1223" s="1">
        <f>BILANCA!E246</f>
        <v>1707203.7</v>
      </c>
      <c r="E1223" s="1">
        <v>0</v>
      </c>
      <c r="F1223" s="1">
        <v>0</v>
      </c>
      <c r="G1223" s="2">
        <f t="shared" si="22"/>
        <v>1245705.6024</v>
      </c>
      <c r="H1223" s="2">
        <f t="shared" si="23"/>
        <v>0.68999999994412065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1776032.61</v>
      </c>
      <c r="D1224" s="1">
        <f>BILANCA!E247</f>
        <v>1707203.7</v>
      </c>
      <c r="E1224" s="1">
        <v>0</v>
      </c>
      <c r="F1224" s="1">
        <v>0</v>
      </c>
      <c r="G1224" s="2">
        <f t="shared" si="22"/>
        <v>1250896.04241</v>
      </c>
      <c r="H1224" s="2">
        <f t="shared" si="23"/>
        <v>0.68999999994412065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301710</v>
      </c>
      <c r="D1232" s="1">
        <f>BILANCA!E255</f>
        <v>341997.73</v>
      </c>
      <c r="E1232" s="1">
        <v>0</v>
      </c>
      <c r="F1232" s="1">
        <v>0</v>
      </c>
      <c r="G1232" s="2">
        <f t="shared" si="22"/>
        <v>245440.65953999996</v>
      </c>
      <c r="H1232" s="2">
        <f t="shared" si="23"/>
        <v>0.27000000001862645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0.7</v>
      </c>
      <c r="D1233" s="1">
        <f>BILANCA!E256</f>
        <v>0</v>
      </c>
      <c r="E1233" s="1">
        <v>0</v>
      </c>
      <c r="F1233" s="1">
        <v>0</v>
      </c>
      <c r="G1233" s="2">
        <f t="shared" si="22"/>
        <v>0.17499999999999999</v>
      </c>
      <c r="H1233" s="2">
        <f t="shared" si="23"/>
        <v>0.30000000000000004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134397.79999999999</v>
      </c>
      <c r="D1236" s="1">
        <f>BILANCA!E259</f>
        <v>201992.25</v>
      </c>
      <c r="E1236" s="1">
        <v>0</v>
      </c>
      <c r="F1236" s="1">
        <v>0</v>
      </c>
      <c r="G1236" s="2">
        <f t="shared" si="22"/>
        <v>136210.7219</v>
      </c>
      <c r="H1236" s="2">
        <f t="shared" si="23"/>
        <v>0.45000000001164153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134397.79999999999</v>
      </c>
      <c r="D1237" s="1">
        <f>BILANCA!E260</f>
        <v>201992.25</v>
      </c>
      <c r="E1237" s="1">
        <v>0</v>
      </c>
      <c r="F1237" s="1">
        <v>0</v>
      </c>
      <c r="G1237" s="2">
        <f t="shared" si="22"/>
        <v>136749.1042</v>
      </c>
      <c r="H1237" s="2">
        <f t="shared" si="23"/>
        <v>0.45000000001164153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57004.12</v>
      </c>
      <c r="D1240" s="1">
        <f>BILANCA!E264</f>
        <v>46249.66</v>
      </c>
      <c r="E1240" s="1">
        <v>0</v>
      </c>
      <c r="F1240" s="1">
        <v>0</v>
      </c>
      <c r="G1240" s="2">
        <f t="shared" si="22"/>
        <v>38422.384080000003</v>
      </c>
      <c r="H1240" s="2">
        <f t="shared" si="23"/>
        <v>0.45999999999912689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2261156.9500000002</v>
      </c>
      <c r="D1241" s="1">
        <f>BILANCA!E265</f>
        <v>2071369.88</v>
      </c>
      <c r="E1241" s="1">
        <v>0</v>
      </c>
      <c r="F1241" s="1">
        <v>0</v>
      </c>
      <c r="G1241" s="2">
        <f t="shared" si="22"/>
        <v>1652205.35118</v>
      </c>
      <c r="H1241" s="2">
        <f t="shared" si="23"/>
        <v>0.16999999992549419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25.18</v>
      </c>
      <c r="D1243" s="1">
        <f>BILANCA!E267</f>
        <v>0</v>
      </c>
      <c r="E1243" s="1">
        <v>0</v>
      </c>
      <c r="F1243" s="1">
        <v>0</v>
      </c>
      <c r="G1243" s="2">
        <f t="shared" si="24"/>
        <v>6.5468000000000002</v>
      </c>
      <c r="H1243" s="2">
        <f t="shared" si="23"/>
        <v>0.17999999999999972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2297.89</v>
      </c>
      <c r="D1244" s="1">
        <f>BILANCA!E268</f>
        <v>1849.54</v>
      </c>
      <c r="E1244" s="1">
        <v>0</v>
      </c>
      <c r="F1244" s="1">
        <v>0</v>
      </c>
      <c r="G1244" s="2">
        <f t="shared" si="24"/>
        <v>1565.2091700000001</v>
      </c>
      <c r="H1244" s="2">
        <f t="shared" si="23"/>
        <v>0.57000000000016371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2003021.39</v>
      </c>
      <c r="D1262" s="1">
        <f>BILANCA!E286</f>
        <v>1761166.95</v>
      </c>
      <c r="E1262" s="1">
        <v>0</v>
      </c>
      <c r="F1262" s="1">
        <v>0</v>
      </c>
      <c r="G1262" s="2">
        <f t="shared" si="24"/>
        <v>1541574.1259100002</v>
      </c>
      <c r="H1262" s="2">
        <f t="shared" si="23"/>
        <v>0.43999999994412065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258703.15</v>
      </c>
      <c r="D1264" s="1">
        <f>BILANCA!E288</f>
        <v>176955.1</v>
      </c>
      <c r="E1264" s="1">
        <v>0</v>
      </c>
      <c r="F1264" s="1">
        <v>0</v>
      </c>
      <c r="G1264" s="2">
        <f t="shared" si="24"/>
        <v>172144.35135000001</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156739.46</v>
      </c>
      <c r="D1266" s="1">
        <f>BILANCA!E290</f>
        <v>0</v>
      </c>
      <c r="E1266" s="1">
        <v>0</v>
      </c>
      <c r="F1266" s="1">
        <v>0</v>
      </c>
      <c r="G1266" s="2">
        <f t="shared" si="24"/>
        <v>44357.267179999995</v>
      </c>
      <c r="H1266" s="2">
        <f t="shared" si="23"/>
        <v>0.45999999999185093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2484951.77</v>
      </c>
      <c r="D1383" s="1">
        <f>'RAS-funkcijski'!E89</f>
        <v>2945969.53</v>
      </c>
      <c r="E1383" s="1">
        <v>0</v>
      </c>
      <c r="F1383" s="1">
        <v>0</v>
      </c>
      <c r="G1383" s="2">
        <f t="shared" si="24"/>
        <v>712035.72054999997</v>
      </c>
      <c r="H1383" s="2">
        <f t="shared" si="27"/>
        <v>0.70000000018626451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2484951.77</v>
      </c>
      <c r="D1398" s="1">
        <f>'RAS-funkcijski'!E104</f>
        <v>2945969.53</v>
      </c>
      <c r="E1398" s="1">
        <v>0</v>
      </c>
      <c r="F1398" s="1">
        <v>0</v>
      </c>
      <c r="G1398" s="2">
        <f t="shared" si="24"/>
        <v>837689.08299999998</v>
      </c>
      <c r="H1398" s="2">
        <f t="shared" si="27"/>
        <v>0.70000000018626451</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2484951.77</v>
      </c>
      <c r="D1435" s="13">
        <f>'RAS-funkcijski'!E141</f>
        <v>2945969.53</v>
      </c>
      <c r="E1435" s="13">
        <v>0</v>
      </c>
      <c r="F1435" s="13">
        <v>0</v>
      </c>
      <c r="G1435" s="14">
        <f t="shared" si="24"/>
        <v>1147634.0437100001</v>
      </c>
      <c r="H1435" s="14">
        <f t="shared" si="27"/>
        <v>0.70000000018626451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168780.27</v>
      </c>
      <c r="D1436" s="6">
        <f>'P-VRIO'!E5</f>
        <v>168780.27</v>
      </c>
      <c r="E1436" s="6">
        <v>0</v>
      </c>
      <c r="F1436" s="6">
        <v>0</v>
      </c>
      <c r="G1436" s="7">
        <f t="shared" si="24"/>
        <v>506.34081000000003</v>
      </c>
      <c r="H1436" s="7">
        <f t="shared" si="27"/>
        <v>0.53999999997904524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168780.27</v>
      </c>
      <c r="D1453" s="1">
        <f>'P-VRIO'!E22</f>
        <v>168780.27</v>
      </c>
      <c r="E1453" s="1">
        <v>0</v>
      </c>
      <c r="F1453" s="1">
        <v>0</v>
      </c>
      <c r="G1453" s="2">
        <f t="shared" si="24"/>
        <v>9114.1345799999981</v>
      </c>
      <c r="H1453" s="2">
        <f t="shared" si="27"/>
        <v>0.53999999997904524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167564.44</v>
      </c>
      <c r="D1454" s="1">
        <f>'P-VRIO'!E23</f>
        <v>167564.44</v>
      </c>
      <c r="E1454" s="1">
        <v>0</v>
      </c>
      <c r="F1454" s="1">
        <v>0</v>
      </c>
      <c r="G1454" s="2">
        <f t="shared" si="24"/>
        <v>9551.1730800000005</v>
      </c>
      <c r="H1454" s="2">
        <f t="shared" si="27"/>
        <v>0.88000000000465661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167564.44</v>
      </c>
      <c r="D1455" s="1">
        <f>'P-VRIO'!E24</f>
        <v>167564.44</v>
      </c>
      <c r="E1455" s="1">
        <v>0</v>
      </c>
      <c r="F1455" s="1">
        <v>0</v>
      </c>
      <c r="G1455" s="2">
        <f t="shared" si="24"/>
        <v>10053.866400000001</v>
      </c>
      <c r="H1455" s="2">
        <f t="shared" si="27"/>
        <v>0.88000000000465661</v>
      </c>
      <c r="I1455" s="10">
        <f t="shared" ref="I1455:I1460" si="30">G1455*H1455</f>
        <v>8847.4024320468179</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1215.83</v>
      </c>
      <c r="D1461" s="1">
        <f>'P-VRIO'!E30</f>
        <v>1215.83</v>
      </c>
      <c r="E1461" s="1">
        <v>0</v>
      </c>
      <c r="F1461" s="1">
        <v>0</v>
      </c>
      <c r="G1461" s="2">
        <f t="shared" si="24"/>
        <v>94.834739999999982</v>
      </c>
      <c r="H1461" s="2">
        <f t="shared" si="27"/>
        <v>0.34000000000014552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1215.83</v>
      </c>
      <c r="D1467" s="1">
        <f>'P-VRIO'!E36</f>
        <v>1215.83</v>
      </c>
      <c r="E1467" s="1">
        <v>0</v>
      </c>
      <c r="F1467" s="1">
        <v>0</v>
      </c>
      <c r="G1467" s="2">
        <f t="shared" si="24"/>
        <v>116.71968</v>
      </c>
      <c r="H1467" s="2">
        <f t="shared" si="27"/>
        <v>0.34000000000014552</v>
      </c>
      <c r="I1467" s="10">
        <f t="shared" si="31"/>
        <v>39.684691200016985</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463.86</v>
      </c>
      <c r="D1469" s="1">
        <f>'P-VRIO'!E38</f>
        <v>463.86</v>
      </c>
      <c r="E1469" s="1">
        <v>0</v>
      </c>
      <c r="F1469" s="1">
        <v>0</v>
      </c>
      <c r="G1469" s="2">
        <f t="shared" si="24"/>
        <v>47.313720000000004</v>
      </c>
      <c r="H1469" s="2">
        <f t="shared" si="27"/>
        <v>0.27999999999997272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463.86</v>
      </c>
      <c r="D1470" s="1">
        <f>'P-VRIO'!E39</f>
        <v>463.86</v>
      </c>
      <c r="E1470" s="1">
        <v>0</v>
      </c>
      <c r="F1470" s="1">
        <v>0</v>
      </c>
      <c r="G1470" s="2">
        <f t="shared" si="24"/>
        <v>48.705300000000008</v>
      </c>
      <c r="H1470" s="2">
        <f t="shared" si="27"/>
        <v>0.27999999999997272</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463.86</v>
      </c>
      <c r="D1471" s="1">
        <f>'P-VRIO'!E40</f>
        <v>463.86</v>
      </c>
      <c r="E1471" s="1">
        <v>0</v>
      </c>
      <c r="F1471" s="1">
        <v>0</v>
      </c>
      <c r="G1471" s="2">
        <f t="shared" si="24"/>
        <v>50.096879999999999</v>
      </c>
      <c r="H1471" s="2">
        <f t="shared" si="27"/>
        <v>0.27999999999997272</v>
      </c>
      <c r="I1471" s="10">
        <f t="shared" ref="I1471:I1474" si="32">G1471*H1471</f>
        <v>14.027126399998632</v>
      </c>
      <c r="J1471" s="2">
        <f>IF(AND(Skriveni!C1471&lt;&gt;0,Skriveni!D1471&lt;&gt;0),1,0)</f>
        <v>1</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415442.61</v>
      </c>
      <c r="D1480" s="6"/>
      <c r="E1480" s="6">
        <v>0</v>
      </c>
      <c r="F1480" s="6">
        <v>0</v>
      </c>
      <c r="G1480" s="7">
        <f t="shared" ref="G1480:G1580" si="34">B1480/1000*C1480</f>
        <v>415.44261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3185901.44</v>
      </c>
      <c r="D1481" s="1">
        <v>0</v>
      </c>
      <c r="E1481" s="1">
        <v>0</v>
      </c>
      <c r="F1481" s="1">
        <v>0</v>
      </c>
      <c r="G1481" s="2">
        <f t="shared" si="34"/>
        <v>6371.8028800000002</v>
      </c>
      <c r="H1481" s="2">
        <f t="shared" si="35"/>
        <v>0.43999999994412065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2970065.06</v>
      </c>
      <c r="D1483" s="1">
        <v>0</v>
      </c>
      <c r="E1483" s="1">
        <v>0</v>
      </c>
      <c r="F1483" s="1">
        <v>0</v>
      </c>
      <c r="G1483" s="2">
        <f t="shared" si="34"/>
        <v>11880.26024</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2044869.79</v>
      </c>
      <c r="D1484" s="1">
        <v>0</v>
      </c>
      <c r="E1484" s="1">
        <v>0</v>
      </c>
      <c r="F1484" s="1">
        <v>0</v>
      </c>
      <c r="G1484" s="2">
        <f t="shared" si="34"/>
        <v>10224.34895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767529.38</v>
      </c>
      <c r="D1485" s="1">
        <v>0</v>
      </c>
      <c r="E1485" s="1">
        <v>0</v>
      </c>
      <c r="F1485" s="1">
        <v>0</v>
      </c>
      <c r="G1485" s="2">
        <f t="shared" si="34"/>
        <v>4605.1762799999997</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2241.6999999999998</v>
      </c>
      <c r="D1486" s="1">
        <v>0</v>
      </c>
      <c r="E1486" s="1">
        <v>0</v>
      </c>
      <c r="F1486" s="1">
        <v>0</v>
      </c>
      <c r="G1486" s="2">
        <f t="shared" si="34"/>
        <v>15.691899999999999</v>
      </c>
      <c r="H1486" s="2">
        <f t="shared" si="35"/>
        <v>0.3000000000001819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155424.19</v>
      </c>
      <c r="D1491" s="1">
        <v>0</v>
      </c>
      <c r="E1491" s="1">
        <v>0</v>
      </c>
      <c r="F1491" s="1">
        <v>0</v>
      </c>
      <c r="G1491" s="2">
        <f t="shared" si="34"/>
        <v>1865.0902800000001</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215836.38</v>
      </c>
      <c r="D1492" s="1">
        <v>0</v>
      </c>
      <c r="E1492" s="1">
        <v>0</v>
      </c>
      <c r="F1492" s="1">
        <v>0</v>
      </c>
      <c r="G1492" s="2">
        <f t="shared" si="34"/>
        <v>2805.8729399999997</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3424388.95</v>
      </c>
      <c r="D1499" s="1">
        <v>0</v>
      </c>
      <c r="E1499" s="1">
        <v>0</v>
      </c>
      <c r="F1499" s="1">
        <v>0</v>
      </c>
      <c r="G1499" s="2">
        <f t="shared" si="34"/>
        <v>68487.77900000001</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3051813.1100000003</v>
      </c>
      <c r="D1501" s="1">
        <v>0</v>
      </c>
      <c r="E1501" s="1">
        <v>0</v>
      </c>
      <c r="F1501" s="1">
        <v>0</v>
      </c>
      <c r="G1501" s="2">
        <f t="shared" si="34"/>
        <v>67139.888420000003</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2021164.78</v>
      </c>
      <c r="D1502" s="1">
        <v>0</v>
      </c>
      <c r="E1502" s="1">
        <v>0</v>
      </c>
      <c r="F1502" s="1">
        <v>0</v>
      </c>
      <c r="G1502" s="2">
        <f t="shared" si="34"/>
        <v>46486.789940000002</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871075.07</v>
      </c>
      <c r="D1503" s="1">
        <v>0</v>
      </c>
      <c r="E1503" s="1">
        <v>0</v>
      </c>
      <c r="F1503" s="1">
        <v>0</v>
      </c>
      <c r="G1503" s="2">
        <f t="shared" si="34"/>
        <v>20905.80168</v>
      </c>
      <c r="H1503" s="2">
        <f t="shared" si="35"/>
        <v>6.9999999948777258E-2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2217.54</v>
      </c>
      <c r="D1504" s="1">
        <v>0</v>
      </c>
      <c r="E1504" s="1">
        <v>0</v>
      </c>
      <c r="F1504" s="1">
        <v>0</v>
      </c>
      <c r="G1504" s="2">
        <f t="shared" si="34"/>
        <v>55.438500000000005</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157355.72</v>
      </c>
      <c r="D1509" s="1">
        <v>0</v>
      </c>
      <c r="E1509" s="1">
        <v>0</v>
      </c>
      <c r="F1509" s="1">
        <v>0</v>
      </c>
      <c r="G1509" s="2">
        <f t="shared" si="34"/>
        <v>4720.6715999999997</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372575.84</v>
      </c>
      <c r="D1510" s="1">
        <v>0</v>
      </c>
      <c r="E1510" s="1">
        <v>0</v>
      </c>
      <c r="F1510" s="1">
        <v>0</v>
      </c>
      <c r="G1510" s="2">
        <f t="shared" si="34"/>
        <v>11549.851040000001</v>
      </c>
      <c r="H1510" s="2">
        <f t="shared" si="35"/>
        <v>0.15999999997438863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176955.09999999963</v>
      </c>
      <c r="D1517" s="1">
        <v>0</v>
      </c>
      <c r="E1517" s="1">
        <v>0</v>
      </c>
      <c r="F1517" s="1">
        <v>0</v>
      </c>
      <c r="G1517" s="2">
        <f t="shared" si="34"/>
        <v>6724.2937999999858</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176955.1</v>
      </c>
      <c r="D1576" s="1">
        <v>0</v>
      </c>
      <c r="E1576" s="1">
        <v>0</v>
      </c>
      <c r="F1576" s="1">
        <v>0</v>
      </c>
      <c r="G1576" s="2">
        <f t="shared" si="34"/>
        <v>17164.644700000001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176955.1</v>
      </c>
      <c r="D1578" s="1">
        <v>0</v>
      </c>
      <c r="E1578" s="1">
        <v>0</v>
      </c>
      <c r="F1578" s="1">
        <v>0</v>
      </c>
      <c r="G1578" s="2">
        <f t="shared" si="34"/>
        <v>17518.554900000003</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27781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2584663.16</v>
      </c>
      <c r="I16" s="170">
        <f>'PR-RAS'!E6</f>
        <v>2877114.73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2299422.52</v>
      </c>
      <c r="I17" s="170">
        <f>'PR-RAS'!E151</f>
        <v>2752954.6399999997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1776032.61</v>
      </c>
      <c r="I18" s="170">
        <f>'PR-RAS'!E645</f>
        <v>1707203.7000000004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2247280.0099999998</v>
      </c>
      <c r="I20" s="173">
        <f>BILANCA!E7</f>
        <v>2162015.2899999991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2500852.29</v>
      </c>
      <c r="I21" s="175">
        <f>BILANCA!E68</f>
        <v>2220628.5100000002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415442.61</v>
      </c>
      <c r="I22" s="175">
        <f>BILANCA!E176</f>
        <v>176955.1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4332689.6900000004</v>
      </c>
      <c r="I23" s="177">
        <f>BILANCA!E237</f>
        <v>4205688.6999999993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2484951.77</v>
      </c>
      <c r="I28" s="179">
        <f>'RAS-funkcijski'!E141</f>
        <v>2945969.53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168780.27</v>
      </c>
      <c r="I29" s="173">
        <f>'P-VRIO'!E5</f>
        <v>168780.27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168780.27</v>
      </c>
      <c r="I30" s="175">
        <f>'P-VRIO'!E22</f>
        <v>168780.27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463.86</v>
      </c>
      <c r="I31" s="175">
        <f>'P-VRIO'!E38</f>
        <v>463.86</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415442.61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176955.09999999963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176955.1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G2" sqref="G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2584663.16</v>
      </c>
      <c r="E6" s="51">
        <f>E7+E44+E50+E82+E106+E124+E133+E139</f>
        <v>2877114.73</v>
      </c>
      <c r="F6" s="52">
        <f t="shared" ref="F6:F131" si="0">IF(D6&lt;&gt;0,IF(E6/D6&gt;=100,"&gt;&gt;100",E6/D6*100),"-")</f>
        <v>111.31488135575856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216260.17</v>
      </c>
      <c r="E50" s="51">
        <f>E51+E54+E59+E62+E65+E68+E71+E74+E77</f>
        <v>143310.76</v>
      </c>
      <c r="F50" s="52">
        <f t="shared" si="0"/>
        <v>66.267755176554246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9443.4500000000007</v>
      </c>
      <c r="E62" s="51">
        <f t="shared" si="13"/>
        <v>25314.83</v>
      </c>
      <c r="F62" s="52">
        <f t="shared" si="0"/>
        <v>268.06760241225402</v>
      </c>
    </row>
    <row r="63" spans="1:6" ht="12.75" customHeight="1" x14ac:dyDescent="0.2">
      <c r="A63" s="53">
        <v>6341</v>
      </c>
      <c r="B63" s="85" t="s">
        <v>172</v>
      </c>
      <c r="C63" s="50" t="s">
        <v>173</v>
      </c>
      <c r="D63" s="242">
        <v>9443.4500000000007</v>
      </c>
      <c r="E63" s="242">
        <v>24034.83</v>
      </c>
      <c r="F63" s="52">
        <f t="shared" si="0"/>
        <v>254.51323404052545</v>
      </c>
    </row>
    <row r="64" spans="1:6" ht="12.75" customHeight="1" x14ac:dyDescent="0.2">
      <c r="A64" s="53">
        <v>6342</v>
      </c>
      <c r="B64" s="85" t="s">
        <v>174</v>
      </c>
      <c r="C64" s="50" t="s">
        <v>175</v>
      </c>
      <c r="D64" s="242">
        <v>0</v>
      </c>
      <c r="E64" s="242">
        <v>1280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152133.91</v>
      </c>
      <c r="E68" s="51">
        <f t="shared" si="15"/>
        <v>44000</v>
      </c>
      <c r="F68" s="52">
        <f t="shared" si="0"/>
        <v>28.921888617731579</v>
      </c>
    </row>
    <row r="69" spans="1:6" ht="12.75" customHeight="1" x14ac:dyDescent="0.2">
      <c r="A69" s="53" t="s">
        <v>184</v>
      </c>
      <c r="B69" s="85" t="s">
        <v>185</v>
      </c>
      <c r="C69" s="50" t="s">
        <v>184</v>
      </c>
      <c r="D69" s="242">
        <v>148333.04</v>
      </c>
      <c r="E69" s="242">
        <f>40000+4000</f>
        <v>44000</v>
      </c>
      <c r="F69" s="52">
        <f t="shared" si="0"/>
        <v>29.662980007690798</v>
      </c>
    </row>
    <row r="70" spans="1:6" ht="24" x14ac:dyDescent="0.2">
      <c r="A70" s="53" t="s">
        <v>186</v>
      </c>
      <c r="B70" s="85" t="s">
        <v>187</v>
      </c>
      <c r="C70" s="50" t="s">
        <v>186</v>
      </c>
      <c r="D70" s="242">
        <v>3800.87</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53477.29</v>
      </c>
      <c r="E74" s="51">
        <f t="shared" si="17"/>
        <v>73995.929999999993</v>
      </c>
      <c r="F74" s="52">
        <f t="shared" si="0"/>
        <v>138.36888518472045</v>
      </c>
    </row>
    <row r="75" spans="1:6" ht="12.75" customHeight="1" x14ac:dyDescent="0.2">
      <c r="A75" s="53" t="s">
        <v>196</v>
      </c>
      <c r="B75" s="85" t="s">
        <v>197</v>
      </c>
      <c r="C75" s="50" t="s">
        <v>196</v>
      </c>
      <c r="D75" s="242">
        <v>53477.29</v>
      </c>
      <c r="E75" s="242">
        <v>73995.929999999993</v>
      </c>
      <c r="F75" s="52">
        <f t="shared" si="0"/>
        <v>138.36888518472045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1205.52</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1205.52</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14.4</v>
      </c>
      <c r="E82" s="51">
        <f t="shared" si="19"/>
        <v>711.02</v>
      </c>
      <c r="F82" s="52">
        <f t="shared" si="0"/>
        <v>4937.6388888888887</v>
      </c>
    </row>
    <row r="83" spans="1:6" ht="12.75" customHeight="1" x14ac:dyDescent="0.2">
      <c r="A83" s="53">
        <v>641</v>
      </c>
      <c r="B83" s="85" t="s">
        <v>212</v>
      </c>
      <c r="C83" s="50" t="s">
        <v>213</v>
      </c>
      <c r="D83" s="51">
        <f t="shared" ref="D83:E83" si="20">SUM(D84:D90)</f>
        <v>14.4</v>
      </c>
      <c r="E83" s="51">
        <f t="shared" si="20"/>
        <v>711.02</v>
      </c>
      <c r="F83" s="52">
        <f t="shared" si="0"/>
        <v>4937.6388888888887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14.4</v>
      </c>
      <c r="E85" s="242">
        <v>18.02</v>
      </c>
      <c r="F85" s="52">
        <f t="shared" si="0"/>
        <v>125.13888888888889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v>693</v>
      </c>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642.23</v>
      </c>
      <c r="E106" s="51">
        <f t="shared" si="23"/>
        <v>157461.91</v>
      </c>
      <c r="F106" s="52" t="str">
        <f t="shared" si="0"/>
        <v>&gt;&gt;100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642.23</v>
      </c>
      <c r="E112" s="51">
        <f t="shared" si="25"/>
        <v>157461.91</v>
      </c>
      <c r="F112" s="52" t="str">
        <f t="shared" si="0"/>
        <v>&gt;&gt;100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642.23</v>
      </c>
      <c r="E117" s="242">
        <v>157461.91</v>
      </c>
      <c r="F117" s="52" t="str">
        <f t="shared" si="0"/>
        <v>&gt;&gt;100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952928.24</v>
      </c>
      <c r="E124" s="51">
        <f t="shared" si="27"/>
        <v>971622.29</v>
      </c>
      <c r="F124" s="52">
        <f t="shared" si="0"/>
        <v>101.96174792762989</v>
      </c>
    </row>
    <row r="125" spans="1:6" ht="12.75" customHeight="1" x14ac:dyDescent="0.2">
      <c r="A125" s="53">
        <v>661</v>
      </c>
      <c r="B125" s="86" t="s">
        <v>296</v>
      </c>
      <c r="C125" s="50" t="s">
        <v>297</v>
      </c>
      <c r="D125" s="51">
        <f t="shared" ref="D125:E125" si="28">SUM(D126:D127)</f>
        <v>952928.24</v>
      </c>
      <c r="E125" s="51">
        <f t="shared" si="28"/>
        <v>971622.29</v>
      </c>
      <c r="F125" s="52">
        <f t="shared" si="0"/>
        <v>101.96174792762989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952928.24</v>
      </c>
      <c r="E127" s="242">
        <v>971622.29</v>
      </c>
      <c r="F127" s="52">
        <f t="shared" si="0"/>
        <v>101.96174792762989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1414818.12</v>
      </c>
      <c r="E133" s="51">
        <f t="shared" si="30"/>
        <v>1604008.75</v>
      </c>
      <c r="F133" s="52">
        <f t="shared" ref="F133:F223" si="31">IF(D133&lt;&gt;0,IF(E133/D133&gt;=100,"&gt;&gt;100",E133/D133*100),"-")</f>
        <v>113.37208135276073</v>
      </c>
    </row>
    <row r="134" spans="1:6" ht="24" x14ac:dyDescent="0.2">
      <c r="A134" s="53">
        <v>671</v>
      </c>
      <c r="B134" s="232" t="s">
        <v>314</v>
      </c>
      <c r="C134" s="50" t="s">
        <v>315</v>
      </c>
      <c r="D134" s="51">
        <f t="shared" ref="D134:E134" si="32">SUM(D135:D137)</f>
        <v>39817</v>
      </c>
      <c r="E134" s="51">
        <f t="shared" si="32"/>
        <v>40000</v>
      </c>
      <c r="F134" s="52">
        <f t="shared" si="31"/>
        <v>100.45960268227138</v>
      </c>
    </row>
    <row r="135" spans="1:6" ht="12.75" customHeight="1" x14ac:dyDescent="0.2">
      <c r="A135" s="53">
        <v>6711</v>
      </c>
      <c r="B135" s="85" t="s">
        <v>316</v>
      </c>
      <c r="C135" s="50" t="s">
        <v>317</v>
      </c>
      <c r="D135" s="242">
        <v>39817</v>
      </c>
      <c r="E135" s="242">
        <v>40000</v>
      </c>
      <c r="F135" s="52">
        <f t="shared" si="31"/>
        <v>100.45960268227138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1375001.12</v>
      </c>
      <c r="E138" s="242">
        <v>1564008.75</v>
      </c>
      <c r="F138" s="52">
        <f t="shared" si="31"/>
        <v>113.74599825780504</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2299422.52</v>
      </c>
      <c r="E151" s="51">
        <f t="shared" si="35"/>
        <v>2752954.6399999997</v>
      </c>
      <c r="F151" s="52">
        <f t="shared" si="31"/>
        <v>119.72374002843111</v>
      </c>
    </row>
    <row r="152" spans="1:6" ht="12.75" customHeight="1" x14ac:dyDescent="0.2">
      <c r="A152" s="53">
        <v>31</v>
      </c>
      <c r="B152" s="85" t="s">
        <v>349</v>
      </c>
      <c r="C152" s="50" t="s">
        <v>35</v>
      </c>
      <c r="D152" s="51">
        <f t="shared" ref="D152:E152" si="36">D153+D158+D159</f>
        <v>1549677.09</v>
      </c>
      <c r="E152" s="51">
        <f t="shared" si="36"/>
        <v>1997065.98</v>
      </c>
      <c r="F152" s="52">
        <f t="shared" si="31"/>
        <v>128.86981377520397</v>
      </c>
    </row>
    <row r="153" spans="1:6" ht="12.75" customHeight="1" x14ac:dyDescent="0.2">
      <c r="A153" s="53">
        <v>311</v>
      </c>
      <c r="B153" s="85" t="s">
        <v>350</v>
      </c>
      <c r="C153" s="50" t="s">
        <v>351</v>
      </c>
      <c r="D153" s="51">
        <f t="shared" ref="D153:E153" si="37">SUM(D154:D157)</f>
        <v>1284744.1599999999</v>
      </c>
      <c r="E153" s="51">
        <f t="shared" si="37"/>
        <v>1672000.72</v>
      </c>
      <c r="F153" s="52">
        <f t="shared" si="31"/>
        <v>130.14269860545622</v>
      </c>
    </row>
    <row r="154" spans="1:6" ht="12.75" customHeight="1" x14ac:dyDescent="0.2">
      <c r="A154" s="53">
        <v>3111</v>
      </c>
      <c r="B154" s="85" t="s">
        <v>352</v>
      </c>
      <c r="C154" s="50" t="s">
        <v>353</v>
      </c>
      <c r="D154" s="242">
        <v>1164516.18</v>
      </c>
      <c r="E154" s="242">
        <v>1633931.52</v>
      </c>
      <c r="F154" s="52">
        <f t="shared" si="31"/>
        <v>140.30990277868017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12154.65</v>
      </c>
      <c r="E156" s="242">
        <v>17577.88</v>
      </c>
      <c r="F156" s="52">
        <f t="shared" si="31"/>
        <v>144.61856162044978</v>
      </c>
    </row>
    <row r="157" spans="1:6" ht="12.75" customHeight="1" x14ac:dyDescent="0.2">
      <c r="A157" s="53">
        <v>3114</v>
      </c>
      <c r="B157" s="85" t="s">
        <v>358</v>
      </c>
      <c r="C157" s="50" t="s">
        <v>359</v>
      </c>
      <c r="D157" s="242">
        <v>108073.33</v>
      </c>
      <c r="E157" s="242">
        <v>20491.32</v>
      </c>
      <c r="F157" s="52">
        <f t="shared" si="31"/>
        <v>18.960570568150349</v>
      </c>
    </row>
    <row r="158" spans="1:6" ht="12.75" customHeight="1" x14ac:dyDescent="0.2">
      <c r="A158" s="53">
        <v>312</v>
      </c>
      <c r="B158" s="85" t="s">
        <v>360</v>
      </c>
      <c r="C158" s="50" t="s">
        <v>361</v>
      </c>
      <c r="D158" s="242">
        <v>53227.37</v>
      </c>
      <c r="E158" s="242">
        <v>50949.88</v>
      </c>
      <c r="F158" s="52">
        <f t="shared" si="31"/>
        <v>95.721205086781467</v>
      </c>
    </row>
    <row r="159" spans="1:6" ht="12.75" customHeight="1" x14ac:dyDescent="0.2">
      <c r="A159" s="53">
        <v>313</v>
      </c>
      <c r="B159" s="85" t="s">
        <v>362</v>
      </c>
      <c r="C159" s="50" t="s">
        <v>363</v>
      </c>
      <c r="D159" s="51">
        <f t="shared" ref="D159:E159" si="38">SUM(D160:D162)</f>
        <v>211705.56</v>
      </c>
      <c r="E159" s="51">
        <f t="shared" si="38"/>
        <v>274115.38</v>
      </c>
      <c r="F159" s="52">
        <f t="shared" si="31"/>
        <v>129.47953752371924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211705.56</v>
      </c>
      <c r="E161" s="242">
        <v>274115.38</v>
      </c>
      <c r="F161" s="52">
        <f t="shared" si="31"/>
        <v>129.47953752371924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747234.7699999999</v>
      </c>
      <c r="E163" s="51">
        <f t="shared" si="39"/>
        <v>753651.77999999991</v>
      </c>
      <c r="F163" s="52">
        <f t="shared" si="31"/>
        <v>100.85876758652439</v>
      </c>
    </row>
    <row r="164" spans="1:6" ht="12.75" customHeight="1" x14ac:dyDescent="0.2">
      <c r="A164" s="53">
        <v>321</v>
      </c>
      <c r="B164" s="85" t="s">
        <v>371</v>
      </c>
      <c r="C164" s="50" t="s">
        <v>372</v>
      </c>
      <c r="D164" s="51">
        <f t="shared" ref="D164:E164" si="40">SUM(D165:D168)</f>
        <v>49704.320000000007</v>
      </c>
      <c r="E164" s="51">
        <f t="shared" si="40"/>
        <v>51631</v>
      </c>
      <c r="F164" s="52">
        <f t="shared" si="31"/>
        <v>103.87628278588259</v>
      </c>
    </row>
    <row r="165" spans="1:6" ht="12.75" customHeight="1" x14ac:dyDescent="0.2">
      <c r="A165" s="53">
        <v>3211</v>
      </c>
      <c r="B165" s="85" t="s">
        <v>373</v>
      </c>
      <c r="C165" s="50" t="s">
        <v>374</v>
      </c>
      <c r="D165" s="242">
        <v>3223.19</v>
      </c>
      <c r="E165" s="242">
        <v>5419.41</v>
      </c>
      <c r="F165" s="52">
        <f t="shared" si="31"/>
        <v>168.13808680220527</v>
      </c>
    </row>
    <row r="166" spans="1:6" ht="12.75" customHeight="1" x14ac:dyDescent="0.2">
      <c r="A166" s="53">
        <v>3212</v>
      </c>
      <c r="B166" s="85" t="s">
        <v>375</v>
      </c>
      <c r="C166" s="50" t="s">
        <v>376</v>
      </c>
      <c r="D166" s="242">
        <v>40661.15</v>
      </c>
      <c r="E166" s="242">
        <v>39849.11</v>
      </c>
      <c r="F166" s="52">
        <f t="shared" si="31"/>
        <v>98.002909411071755</v>
      </c>
    </row>
    <row r="167" spans="1:6" ht="12.75" customHeight="1" x14ac:dyDescent="0.2">
      <c r="A167" s="53">
        <v>3213</v>
      </c>
      <c r="B167" s="85" t="s">
        <v>377</v>
      </c>
      <c r="C167" s="50" t="s">
        <v>378</v>
      </c>
      <c r="D167" s="242">
        <v>5819.98</v>
      </c>
      <c r="E167" s="242">
        <v>6362.48</v>
      </c>
      <c r="F167" s="52">
        <f t="shared" si="31"/>
        <v>109.3213378740133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313444.7</v>
      </c>
      <c r="E169" s="51">
        <f t="shared" si="41"/>
        <v>329687.28999999998</v>
      </c>
      <c r="F169" s="52">
        <f t="shared" si="31"/>
        <v>105.18196351700952</v>
      </c>
    </row>
    <row r="170" spans="1:6" ht="12.75" customHeight="1" x14ac:dyDescent="0.2">
      <c r="A170" s="53">
        <v>3221</v>
      </c>
      <c r="B170" s="85" t="s">
        <v>383</v>
      </c>
      <c r="C170" s="50" t="s">
        <v>384</v>
      </c>
      <c r="D170" s="242">
        <v>19697.62</v>
      </c>
      <c r="E170" s="242">
        <v>18465.11</v>
      </c>
      <c r="F170" s="52">
        <f t="shared" si="31"/>
        <v>93.742848120737435</v>
      </c>
    </row>
    <row r="171" spans="1:6" ht="12.75" customHeight="1" x14ac:dyDescent="0.2">
      <c r="A171" s="53">
        <v>3222</v>
      </c>
      <c r="B171" s="85" t="s">
        <v>385</v>
      </c>
      <c r="C171" s="50" t="s">
        <v>386</v>
      </c>
      <c r="D171" s="242">
        <v>253466.32</v>
      </c>
      <c r="E171" s="242">
        <v>273328.71000000002</v>
      </c>
      <c r="F171" s="52">
        <f t="shared" si="31"/>
        <v>107.83630345838453</v>
      </c>
    </row>
    <row r="172" spans="1:6" ht="12.75" customHeight="1" x14ac:dyDescent="0.2">
      <c r="A172" s="53">
        <v>3223</v>
      </c>
      <c r="B172" s="85" t="s">
        <v>387</v>
      </c>
      <c r="C172" s="50" t="s">
        <v>388</v>
      </c>
      <c r="D172" s="242">
        <v>31366.13</v>
      </c>
      <c r="E172" s="242">
        <v>29895.81</v>
      </c>
      <c r="F172" s="52">
        <f t="shared" si="31"/>
        <v>95.31239588690093</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4996.87</v>
      </c>
      <c r="E174" s="242">
        <v>5907.31</v>
      </c>
      <c r="F174" s="52">
        <f t="shared" si="31"/>
        <v>118.2202058488614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3917.76</v>
      </c>
      <c r="E176" s="242">
        <v>2090.35</v>
      </c>
      <c r="F176" s="52">
        <f t="shared" si="31"/>
        <v>53.355744098668623</v>
      </c>
    </row>
    <row r="177" spans="1:6" ht="12.75" customHeight="1" x14ac:dyDescent="0.2">
      <c r="A177" s="53">
        <v>323</v>
      </c>
      <c r="B177" s="85" t="s">
        <v>397</v>
      </c>
      <c r="C177" s="50" t="s">
        <v>398</v>
      </c>
      <c r="D177" s="51">
        <f t="shared" ref="D177:E177" si="42">SUM(D178:D186)</f>
        <v>338373.29999999993</v>
      </c>
      <c r="E177" s="51">
        <f t="shared" si="42"/>
        <v>326169.42</v>
      </c>
      <c r="F177" s="52">
        <f t="shared" si="31"/>
        <v>96.393367916440226</v>
      </c>
    </row>
    <row r="178" spans="1:6" ht="12.75" customHeight="1" x14ac:dyDescent="0.2">
      <c r="A178" s="53">
        <v>3231</v>
      </c>
      <c r="B178" s="85" t="s">
        <v>399</v>
      </c>
      <c r="C178" s="50" t="s">
        <v>400</v>
      </c>
      <c r="D178" s="242">
        <v>19868.04</v>
      </c>
      <c r="E178" s="242">
        <v>20386.45</v>
      </c>
      <c r="F178" s="52">
        <f t="shared" si="31"/>
        <v>102.60926593665</v>
      </c>
    </row>
    <row r="179" spans="1:6" ht="12.75" customHeight="1" x14ac:dyDescent="0.2">
      <c r="A179" s="53">
        <v>3232</v>
      </c>
      <c r="B179" s="85" t="s">
        <v>401</v>
      </c>
      <c r="C179" s="50" t="s">
        <v>402</v>
      </c>
      <c r="D179" s="242">
        <v>70019.73</v>
      </c>
      <c r="E179" s="242">
        <v>73527.88</v>
      </c>
      <c r="F179" s="52">
        <f t="shared" si="31"/>
        <v>105.01023068783614</v>
      </c>
    </row>
    <row r="180" spans="1:6" ht="12.75" customHeight="1" x14ac:dyDescent="0.2">
      <c r="A180" s="53">
        <v>3233</v>
      </c>
      <c r="B180" s="85" t="s">
        <v>403</v>
      </c>
      <c r="C180" s="50" t="s">
        <v>404</v>
      </c>
      <c r="D180" s="242">
        <v>1404.44</v>
      </c>
      <c r="E180" s="242">
        <v>2075.86</v>
      </c>
      <c r="F180" s="52">
        <f t="shared" si="31"/>
        <v>147.8069550853009</v>
      </c>
    </row>
    <row r="181" spans="1:6" ht="12.75" customHeight="1" x14ac:dyDescent="0.2">
      <c r="A181" s="53">
        <v>3234</v>
      </c>
      <c r="B181" s="85" t="s">
        <v>405</v>
      </c>
      <c r="C181" s="50" t="s">
        <v>406</v>
      </c>
      <c r="D181" s="242">
        <v>23581.38</v>
      </c>
      <c r="E181" s="242">
        <v>24922.76</v>
      </c>
      <c r="F181" s="52">
        <f t="shared" si="31"/>
        <v>105.68830153281952</v>
      </c>
    </row>
    <row r="182" spans="1:6" ht="12.75" customHeight="1" x14ac:dyDescent="0.2">
      <c r="A182" s="53">
        <v>3235</v>
      </c>
      <c r="B182" s="85" t="s">
        <v>407</v>
      </c>
      <c r="C182" s="50" t="s">
        <v>408</v>
      </c>
      <c r="D182" s="242">
        <v>1905.74</v>
      </c>
      <c r="E182" s="242">
        <v>3067.99</v>
      </c>
      <c r="F182" s="52">
        <f t="shared" si="31"/>
        <v>160.98680827395131</v>
      </c>
    </row>
    <row r="183" spans="1:6" ht="12.75" customHeight="1" x14ac:dyDescent="0.2">
      <c r="A183" s="53">
        <v>3236</v>
      </c>
      <c r="B183" s="85" t="s">
        <v>409</v>
      </c>
      <c r="C183" s="50" t="s">
        <v>410</v>
      </c>
      <c r="D183" s="242">
        <v>36118.339999999997</v>
      </c>
      <c r="E183" s="242">
        <v>28159.01</v>
      </c>
      <c r="F183" s="52">
        <f t="shared" si="31"/>
        <v>77.96318989189426</v>
      </c>
    </row>
    <row r="184" spans="1:6" ht="12.75" customHeight="1" x14ac:dyDescent="0.2">
      <c r="A184" s="53">
        <v>3237</v>
      </c>
      <c r="B184" s="85" t="s">
        <v>411</v>
      </c>
      <c r="C184" s="50" t="s">
        <v>412</v>
      </c>
      <c r="D184" s="242">
        <v>108546.54</v>
      </c>
      <c r="E184" s="242">
        <v>100188.94</v>
      </c>
      <c r="F184" s="52">
        <f t="shared" si="31"/>
        <v>92.30044550475769</v>
      </c>
    </row>
    <row r="185" spans="1:6" ht="12.75" customHeight="1" x14ac:dyDescent="0.2">
      <c r="A185" s="53">
        <v>3238</v>
      </c>
      <c r="B185" s="85" t="s">
        <v>413</v>
      </c>
      <c r="C185" s="50" t="s">
        <v>414</v>
      </c>
      <c r="D185" s="242">
        <v>14753.23</v>
      </c>
      <c r="E185" s="242">
        <v>15563.68</v>
      </c>
      <c r="F185" s="52">
        <f t="shared" si="31"/>
        <v>105.49337331553836</v>
      </c>
    </row>
    <row r="186" spans="1:6" ht="12.75" customHeight="1" x14ac:dyDescent="0.2">
      <c r="A186" s="53">
        <v>3239</v>
      </c>
      <c r="B186" s="85" t="s">
        <v>415</v>
      </c>
      <c r="C186" s="50" t="s">
        <v>416</v>
      </c>
      <c r="D186" s="242">
        <v>62175.86</v>
      </c>
      <c r="E186" s="242">
        <v>58276.85</v>
      </c>
      <c r="F186" s="52">
        <f t="shared" si="31"/>
        <v>93.72906140743369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45712.450000000004</v>
      </c>
      <c r="E188" s="51">
        <f t="shared" si="43"/>
        <v>46164.07</v>
      </c>
      <c r="F188" s="52">
        <f t="shared" si="31"/>
        <v>100.9879584227054</v>
      </c>
    </row>
    <row r="189" spans="1:6" ht="12.75" customHeight="1" x14ac:dyDescent="0.2">
      <c r="A189" s="53">
        <v>3291</v>
      </c>
      <c r="B189" s="232" t="s">
        <v>421</v>
      </c>
      <c r="C189" s="50" t="s">
        <v>422</v>
      </c>
      <c r="D189" s="242">
        <v>9510.35</v>
      </c>
      <c r="E189" s="242">
        <v>11916.26</v>
      </c>
      <c r="F189" s="52">
        <f t="shared" si="31"/>
        <v>125.29780712592071</v>
      </c>
    </row>
    <row r="190" spans="1:6" ht="12.75" customHeight="1" x14ac:dyDescent="0.2">
      <c r="A190" s="53">
        <v>3292</v>
      </c>
      <c r="B190" s="85" t="s">
        <v>423</v>
      </c>
      <c r="C190" s="50" t="s">
        <v>424</v>
      </c>
      <c r="D190" s="242">
        <v>6650.61</v>
      </c>
      <c r="E190" s="242">
        <v>7090.63</v>
      </c>
      <c r="F190" s="52">
        <f t="shared" si="31"/>
        <v>106.6162352024852</v>
      </c>
    </row>
    <row r="191" spans="1:6" ht="12.75" customHeight="1" x14ac:dyDescent="0.2">
      <c r="A191" s="53">
        <v>3293</v>
      </c>
      <c r="B191" s="85" t="s">
        <v>425</v>
      </c>
      <c r="C191" s="50" t="s">
        <v>426</v>
      </c>
      <c r="D191" s="242">
        <v>12224.65</v>
      </c>
      <c r="E191" s="242">
        <v>10012.08</v>
      </c>
      <c r="F191" s="52">
        <f t="shared" si="31"/>
        <v>81.900749714715758</v>
      </c>
    </row>
    <row r="192" spans="1:6" ht="12.75" customHeight="1" x14ac:dyDescent="0.2">
      <c r="A192" s="53">
        <v>3294</v>
      </c>
      <c r="B192" s="85" t="s">
        <v>427</v>
      </c>
      <c r="C192" s="50" t="s">
        <v>428</v>
      </c>
      <c r="D192" s="242">
        <v>1588.8</v>
      </c>
      <c r="E192" s="242">
        <v>1726.26</v>
      </c>
      <c r="F192" s="52">
        <f t="shared" si="31"/>
        <v>108.65181268882176</v>
      </c>
    </row>
    <row r="193" spans="1:6" ht="12.75" customHeight="1" x14ac:dyDescent="0.2">
      <c r="A193" s="53">
        <v>3295</v>
      </c>
      <c r="B193" s="85" t="s">
        <v>429</v>
      </c>
      <c r="C193" s="50" t="s">
        <v>430</v>
      </c>
      <c r="D193" s="242">
        <v>8939.86</v>
      </c>
      <c r="E193" s="242">
        <v>8478.48</v>
      </c>
      <c r="F193" s="52">
        <f t="shared" si="31"/>
        <v>94.839069068195698</v>
      </c>
    </row>
    <row r="194" spans="1:6" ht="12.75" customHeight="1" x14ac:dyDescent="0.2">
      <c r="A194" s="53" t="s">
        <v>431</v>
      </c>
      <c r="B194" s="85" t="s">
        <v>432</v>
      </c>
      <c r="C194" s="50" t="s">
        <v>431</v>
      </c>
      <c r="D194" s="242">
        <v>1539.79</v>
      </c>
      <c r="E194" s="242">
        <v>497.71</v>
      </c>
      <c r="F194" s="52">
        <f t="shared" si="31"/>
        <v>32.323238883224334</v>
      </c>
    </row>
    <row r="195" spans="1:6" ht="12.75" customHeight="1" x14ac:dyDescent="0.2">
      <c r="A195" s="53">
        <v>3299</v>
      </c>
      <c r="B195" s="85" t="s">
        <v>433</v>
      </c>
      <c r="C195" s="50" t="s">
        <v>434</v>
      </c>
      <c r="D195" s="242">
        <v>5258.39</v>
      </c>
      <c r="E195" s="242">
        <v>6442.65</v>
      </c>
      <c r="F195" s="52">
        <f t="shared" si="31"/>
        <v>122.52134208379371</v>
      </c>
    </row>
    <row r="196" spans="1:6" ht="12.75" customHeight="1" x14ac:dyDescent="0.2">
      <c r="A196" s="53">
        <v>34</v>
      </c>
      <c r="B196" s="232" t="s">
        <v>435</v>
      </c>
      <c r="C196" s="50" t="s">
        <v>436</v>
      </c>
      <c r="D196" s="51">
        <f t="shared" ref="D196:E196" si="44">D197+D202+D210</f>
        <v>2510.66</v>
      </c>
      <c r="E196" s="51">
        <f t="shared" si="44"/>
        <v>2236.88</v>
      </c>
      <c r="F196" s="52">
        <f t="shared" si="31"/>
        <v>89.095297650816931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2510.66</v>
      </c>
      <c r="E210" s="51">
        <f t="shared" si="47"/>
        <v>2236.88</v>
      </c>
      <c r="F210" s="52">
        <f t="shared" si="31"/>
        <v>89.095297650816931</v>
      </c>
    </row>
    <row r="211" spans="1:6" ht="12.75" customHeight="1" x14ac:dyDescent="0.2">
      <c r="A211" s="53">
        <v>3431</v>
      </c>
      <c r="B211" s="232" t="s">
        <v>465</v>
      </c>
      <c r="C211" s="50" t="s">
        <v>466</v>
      </c>
      <c r="D211" s="242">
        <v>2510.66</v>
      </c>
      <c r="E211" s="242">
        <v>2236.88</v>
      </c>
      <c r="F211" s="52">
        <f t="shared" si="31"/>
        <v>89.095297650816931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2299422.52</v>
      </c>
      <c r="E289" s="51">
        <f t="shared" si="79"/>
        <v>2752954.6399999997</v>
      </c>
      <c r="F289" s="52">
        <f t="shared" si="76"/>
        <v>119.72374002843111</v>
      </c>
    </row>
    <row r="290" spans="1:6" ht="12.75" customHeight="1" x14ac:dyDescent="0.2">
      <c r="A290" s="53" t="s">
        <v>608</v>
      </c>
      <c r="B290" s="85" t="s">
        <v>619</v>
      </c>
      <c r="C290" s="50" t="s">
        <v>620</v>
      </c>
      <c r="D290" s="51">
        <f>IF(D6&gt;=D289,D6-D289,0)</f>
        <v>285240.64000000013</v>
      </c>
      <c r="E290" s="51">
        <f>IF(E6&gt;=E289,E6-E289,0)</f>
        <v>124160.09000000032</v>
      </c>
      <c r="F290" s="52">
        <f t="shared" si="76"/>
        <v>43.52819079357004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1676217.68</v>
      </c>
      <c r="E292" s="242">
        <v>1776032.61</v>
      </c>
      <c r="F292" s="52">
        <f t="shared" si="76"/>
        <v>105.95477133972241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103.54</v>
      </c>
      <c r="E298" s="51">
        <f t="shared" si="80"/>
        <v>25.89</v>
      </c>
      <c r="F298" s="52">
        <f t="shared" ref="F298:F418" si="81">IF(D298&lt;&gt;0,IF(E298/D298&gt;=100,"&gt;&gt;100",E298/D298*100),"-")</f>
        <v>25.004829051574269</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103.54</v>
      </c>
      <c r="E311" s="51">
        <f t="shared" si="85"/>
        <v>25.89</v>
      </c>
      <c r="F311" s="52">
        <f t="shared" si="81"/>
        <v>25.004829051574269</v>
      </c>
    </row>
    <row r="312" spans="1:6" ht="12.75" customHeight="1" x14ac:dyDescent="0.2">
      <c r="A312" s="53">
        <v>721</v>
      </c>
      <c r="B312" s="85" t="s">
        <v>662</v>
      </c>
      <c r="C312" s="50" t="s">
        <v>663</v>
      </c>
      <c r="D312" s="51">
        <f t="shared" ref="D312:E312" si="86">SUM(D313:D316)</f>
        <v>103.54</v>
      </c>
      <c r="E312" s="51">
        <f t="shared" si="86"/>
        <v>25.89</v>
      </c>
      <c r="F312" s="52">
        <f t="shared" si="81"/>
        <v>25.004829051574269</v>
      </c>
    </row>
    <row r="313" spans="1:6" ht="12.75" customHeight="1" x14ac:dyDescent="0.2">
      <c r="A313" s="53">
        <v>7211</v>
      </c>
      <c r="B313" s="85" t="s">
        <v>664</v>
      </c>
      <c r="C313" s="50" t="s">
        <v>665</v>
      </c>
      <c r="D313" s="242">
        <v>103.54</v>
      </c>
      <c r="E313" s="242">
        <v>25.89</v>
      </c>
      <c r="F313" s="52">
        <f t="shared" si="81"/>
        <v>25.004829051574269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185529.25</v>
      </c>
      <c r="E350" s="51">
        <f t="shared" si="95"/>
        <v>193014.89</v>
      </c>
      <c r="F350" s="52">
        <f t="shared" si="81"/>
        <v>104.0347492376539</v>
      </c>
    </row>
    <row r="351" spans="1:6" ht="12.75" customHeight="1" x14ac:dyDescent="0.2">
      <c r="A351" s="53">
        <v>41</v>
      </c>
      <c r="B351" s="85" t="s">
        <v>740</v>
      </c>
      <c r="C351" s="50" t="s">
        <v>741</v>
      </c>
      <c r="D351" s="51">
        <f t="shared" ref="D351:E351" si="96">D352+D356</f>
        <v>830.98</v>
      </c>
      <c r="E351" s="51">
        <f t="shared" si="96"/>
        <v>461.91</v>
      </c>
      <c r="F351" s="52">
        <f t="shared" si="81"/>
        <v>55.586175359214415</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830.98</v>
      </c>
      <c r="E356" s="51">
        <f t="shared" si="98"/>
        <v>461.91</v>
      </c>
      <c r="F356" s="52">
        <f t="shared" si="81"/>
        <v>55.586175359214415</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830.98</v>
      </c>
      <c r="E359" s="242">
        <v>461.91</v>
      </c>
      <c r="F359" s="52">
        <f t="shared" si="81"/>
        <v>55.586175359214415</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125320.1</v>
      </c>
      <c r="E363" s="51">
        <f t="shared" si="99"/>
        <v>127088.46</v>
      </c>
      <c r="F363" s="52">
        <f t="shared" si="81"/>
        <v>101.41107452036823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125320.1</v>
      </c>
      <c r="E369" s="51">
        <f t="shared" si="101"/>
        <v>126132.56000000001</v>
      </c>
      <c r="F369" s="52">
        <f t="shared" si="81"/>
        <v>100.64830781335156</v>
      </c>
    </row>
    <row r="370" spans="1:6" ht="12.75" customHeight="1" x14ac:dyDescent="0.2">
      <c r="A370" s="53">
        <v>4221</v>
      </c>
      <c r="B370" s="85" t="s">
        <v>674</v>
      </c>
      <c r="C370" s="50" t="s">
        <v>766</v>
      </c>
      <c r="D370" s="242">
        <v>5382.14</v>
      </c>
      <c r="E370" s="242">
        <v>1865.32</v>
      </c>
      <c r="F370" s="52">
        <f t="shared" si="81"/>
        <v>34.657589731965352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425.24</v>
      </c>
      <c r="E372" s="242"/>
      <c r="F372" s="52">
        <f t="shared" si="81"/>
        <v>0</v>
      </c>
    </row>
    <row r="373" spans="1:6" ht="12.75" customHeight="1" x14ac:dyDescent="0.2">
      <c r="A373" s="53">
        <v>4224</v>
      </c>
      <c r="B373" s="85" t="s">
        <v>680</v>
      </c>
      <c r="C373" s="50" t="s">
        <v>770</v>
      </c>
      <c r="D373" s="242">
        <v>119512.72</v>
      </c>
      <c r="E373" s="242">
        <v>124267.24</v>
      </c>
      <c r="F373" s="52">
        <f t="shared" si="81"/>
        <v>103.97825436489103</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955.9</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955.9</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59378.17</v>
      </c>
      <c r="E402" s="51">
        <f t="shared" si="109"/>
        <v>65464.52</v>
      </c>
      <c r="F402" s="52">
        <f t="shared" si="81"/>
        <v>110.25014748686259</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59378.17</v>
      </c>
      <c r="E404" s="242">
        <v>65464.52</v>
      </c>
      <c r="F404" s="52">
        <f t="shared" si="81"/>
        <v>110.25014748686259</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185425.71</v>
      </c>
      <c r="E408" s="51">
        <f t="shared" si="111"/>
        <v>192989</v>
      </c>
      <c r="F408" s="52">
        <f t="shared" si="81"/>
        <v>104.07887881351515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2584766.7000000002</v>
      </c>
      <c r="E412" s="51">
        <f>E6+E298</f>
        <v>2877140.62</v>
      </c>
      <c r="F412" s="52">
        <f t="shared" si="81"/>
        <v>111.31142396719981</v>
      </c>
    </row>
    <row r="413" spans="1:6" ht="12.75" customHeight="1" x14ac:dyDescent="0.2">
      <c r="A413" s="53" t="s">
        <v>608</v>
      </c>
      <c r="B413" s="85" t="s">
        <v>831</v>
      </c>
      <c r="C413" s="50" t="s">
        <v>832</v>
      </c>
      <c r="D413" s="51">
        <f t="shared" ref="D413:E413" si="112">D289+D350</f>
        <v>2484951.77</v>
      </c>
      <c r="E413" s="51">
        <f t="shared" si="112"/>
        <v>2945969.53</v>
      </c>
      <c r="F413" s="52">
        <f t="shared" si="81"/>
        <v>118.55238260821454</v>
      </c>
    </row>
    <row r="414" spans="1:6" ht="12.75" customHeight="1" x14ac:dyDescent="0.2">
      <c r="A414" s="53" t="s">
        <v>608</v>
      </c>
      <c r="B414" s="85" t="s">
        <v>833</v>
      </c>
      <c r="C414" s="50" t="s">
        <v>834</v>
      </c>
      <c r="D414" s="51">
        <f t="shared" ref="D414:E414" si="113">IF(D412&gt;=D413,D412-D413,0)</f>
        <v>99814.930000000168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68828.909999999683</v>
      </c>
      <c r="F415" s="52" t="str">
        <f t="shared" si="81"/>
        <v>-</v>
      </c>
    </row>
    <row r="416" spans="1:6" ht="12.75" customHeight="1" x14ac:dyDescent="0.2">
      <c r="A416" s="60" t="s">
        <v>837</v>
      </c>
      <c r="B416" s="232" t="s">
        <v>838</v>
      </c>
      <c r="C416" s="61" t="s">
        <v>839</v>
      </c>
      <c r="D416" s="51">
        <f t="shared" ref="D416:E416" si="115">IF(D292-D293+D409-D410&gt;=0,D292-D293+D409-D410,0)</f>
        <v>1676217.68</v>
      </c>
      <c r="E416" s="51">
        <f t="shared" si="115"/>
        <v>1776032.61</v>
      </c>
      <c r="F416" s="52">
        <f t="shared" si="81"/>
        <v>105.95477133972241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2584766.7000000002</v>
      </c>
      <c r="E639" s="51">
        <f t="shared" si="180"/>
        <v>2877140.62</v>
      </c>
      <c r="F639" s="52">
        <f t="shared" si="119"/>
        <v>111.31142396719981</v>
      </c>
    </row>
    <row r="640" spans="1:6" ht="12.75" customHeight="1" x14ac:dyDescent="0.2">
      <c r="A640" s="53" t="s">
        <v>608</v>
      </c>
      <c r="B640" s="85" t="s">
        <v>1277</v>
      </c>
      <c r="C640" s="50" t="s">
        <v>1278</v>
      </c>
      <c r="D640" s="51">
        <f t="shared" ref="D640:E640" si="181">D413+D528</f>
        <v>2484951.77</v>
      </c>
      <c r="E640" s="51">
        <f t="shared" si="181"/>
        <v>2945969.53</v>
      </c>
      <c r="F640" s="52">
        <f t="shared" si="119"/>
        <v>118.55238260821454</v>
      </c>
    </row>
    <row r="641" spans="1:6" ht="12.75" customHeight="1" x14ac:dyDescent="0.2">
      <c r="A641" s="53" t="s">
        <v>608</v>
      </c>
      <c r="B641" s="85" t="s">
        <v>1279</v>
      </c>
      <c r="C641" s="50" t="s">
        <v>1280</v>
      </c>
      <c r="D641" s="51">
        <f t="shared" ref="D641:E641" si="182">IF(D639&gt;=D640,D639-D640,0)</f>
        <v>99814.930000000168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68828.909999999683</v>
      </c>
      <c r="F642" s="52" t="str">
        <f t="shared" si="119"/>
        <v>-</v>
      </c>
    </row>
    <row r="643" spans="1:6" ht="24" x14ac:dyDescent="0.2">
      <c r="A643" s="60" t="s">
        <v>1283</v>
      </c>
      <c r="B643" s="85" t="s">
        <v>1284</v>
      </c>
      <c r="C643" s="61" t="s">
        <v>1283</v>
      </c>
      <c r="D643" s="51">
        <f t="shared" ref="D643:E643" si="184">IF(D416-D417+D637-D638&gt;=0,D416-D417+D637-D638,0)</f>
        <v>1676217.68</v>
      </c>
      <c r="E643" s="51">
        <f t="shared" si="184"/>
        <v>1776032.61</v>
      </c>
      <c r="F643" s="52">
        <f t="shared" si="119"/>
        <v>105.95477133972241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1776032.61</v>
      </c>
      <c r="E645" s="51">
        <f t="shared" si="186"/>
        <v>1707203.7000000004</v>
      </c>
      <c r="F645" s="52">
        <f t="shared" si="119"/>
        <v>96.124569469476143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112379.32</v>
      </c>
      <c r="E649" s="242">
        <v>161692.01</v>
      </c>
      <c r="F649" s="52">
        <f t="shared" ref="F649:F724" si="188">IF(D649&lt;&gt;0,IF(E649/D649&gt;=100,"&gt;&gt;100",E649/D649*100),"-")</f>
        <v>143.88057340087127</v>
      </c>
    </row>
    <row r="650" spans="1:6" ht="12.75" customHeight="1" x14ac:dyDescent="0.2">
      <c r="A650" s="53" t="s">
        <v>1296</v>
      </c>
      <c r="B650" s="85" t="s">
        <v>1297</v>
      </c>
      <c r="C650" s="50" t="s">
        <v>1296</v>
      </c>
      <c r="D650" s="242">
        <v>5093836.7699999996</v>
      </c>
      <c r="E650" s="242">
        <v>6296292.4299999997</v>
      </c>
      <c r="F650" s="52">
        <f t="shared" si="188"/>
        <v>123.60608936434375</v>
      </c>
    </row>
    <row r="651" spans="1:6" ht="12.75" customHeight="1" x14ac:dyDescent="0.2">
      <c r="A651" s="53" t="s">
        <v>1298</v>
      </c>
      <c r="B651" s="85" t="s">
        <v>1299</v>
      </c>
      <c r="C651" s="50" t="s">
        <v>1298</v>
      </c>
      <c r="D651" s="242">
        <v>5044524.08</v>
      </c>
      <c r="E651" s="242">
        <v>6376581.5300000003</v>
      </c>
      <c r="F651" s="52">
        <f t="shared" si="188"/>
        <v>126.40600835431042</v>
      </c>
    </row>
    <row r="652" spans="1:6" ht="24" x14ac:dyDescent="0.2">
      <c r="A652" s="53">
        <v>11</v>
      </c>
      <c r="B652" s="85" t="s">
        <v>1300</v>
      </c>
      <c r="C652" s="50" t="s">
        <v>1301</v>
      </c>
      <c r="D652" s="51">
        <f t="shared" ref="D652:E652" si="189">+D649+D650-D651</f>
        <v>161692.00999999978</v>
      </c>
      <c r="E652" s="51">
        <f t="shared" si="189"/>
        <v>81402.909999999218</v>
      </c>
      <c r="F652" s="52">
        <f t="shared" si="188"/>
        <v>50.344423326792295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48</v>
      </c>
      <c r="F656" s="52">
        <f t="shared" si="188"/>
        <v>92.307692307692307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9443.4500000000007</v>
      </c>
      <c r="E669" s="242">
        <v>24034.83</v>
      </c>
      <c r="F669" s="52">
        <f t="shared" si="188"/>
        <v>254.51323404052545</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v>1280</v>
      </c>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148333.04</v>
      </c>
      <c r="E675" s="242">
        <v>40000</v>
      </c>
      <c r="F675" s="52">
        <f t="shared" si="188"/>
        <v>26.966345461537088</v>
      </c>
    </row>
    <row r="676" spans="1:6" ht="24" x14ac:dyDescent="0.2">
      <c r="A676" s="53">
        <v>63613</v>
      </c>
      <c r="B676" s="232" t="s">
        <v>1349</v>
      </c>
      <c r="C676" s="50" t="s">
        <v>1350</v>
      </c>
      <c r="D676" s="242">
        <v>0</v>
      </c>
      <c r="E676" s="242">
        <v>4000</v>
      </c>
      <c r="F676" s="52" t="str">
        <f t="shared" si="188"/>
        <v>-</v>
      </c>
    </row>
    <row r="677" spans="1:6" ht="24" x14ac:dyDescent="0.2">
      <c r="A677" s="53">
        <v>63622</v>
      </c>
      <c r="B677" s="232" t="s">
        <v>1351</v>
      </c>
      <c r="C677" s="50" t="s">
        <v>1352</v>
      </c>
      <c r="D677" s="242">
        <v>3800.87</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53477.29</v>
      </c>
      <c r="E694" s="242">
        <v>73995.929999999993</v>
      </c>
      <c r="F694" s="52">
        <f t="shared" si="188"/>
        <v>138.36888518472045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157461.91</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2654.48</v>
      </c>
      <c r="E716" s="242">
        <v>1400</v>
      </c>
      <c r="F716" s="52">
        <f t="shared" si="188"/>
        <v>52.741026491064162</v>
      </c>
    </row>
    <row r="717" spans="1:6" ht="12.75" customHeight="1" x14ac:dyDescent="0.2">
      <c r="A717" s="53">
        <v>31215</v>
      </c>
      <c r="B717" s="85" t="s">
        <v>1413</v>
      </c>
      <c r="C717" s="50" t="s">
        <v>1414</v>
      </c>
      <c r="D717" s="242">
        <v>2256.3000000000002</v>
      </c>
      <c r="E717" s="242">
        <v>2054.3000000000002</v>
      </c>
      <c r="F717" s="52">
        <f t="shared" si="188"/>
        <v>91.047289810752119</v>
      </c>
    </row>
    <row r="718" spans="1:6" ht="12.75" customHeight="1" x14ac:dyDescent="0.2">
      <c r="A718" s="53">
        <v>32121</v>
      </c>
      <c r="B718" s="85" t="s">
        <v>1415</v>
      </c>
      <c r="C718" s="50" t="s">
        <v>1416</v>
      </c>
      <c r="D718" s="242">
        <v>32440.86</v>
      </c>
      <c r="E718" s="242">
        <v>31920.400000000001</v>
      </c>
      <c r="F718" s="52">
        <f t="shared" si="188"/>
        <v>98.395665219725998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35652.35</v>
      </c>
      <c r="E722" s="242">
        <v>22634.54</v>
      </c>
      <c r="F722" s="52">
        <f t="shared" si="188"/>
        <v>63.486810827336768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9510.35</v>
      </c>
      <c r="E725" s="242">
        <v>11916.26</v>
      </c>
      <c r="F725" s="52">
        <f t="shared" ref="F725:F979" si="190">IF(D725&lt;&gt;0,IF(E725/D725&gt;=100,"&gt;&gt;100",E725/D725*100),"-")</f>
        <v>125.29780712592071</v>
      </c>
    </row>
    <row r="726" spans="1:6" ht="12.75" customHeight="1" x14ac:dyDescent="0.2">
      <c r="A726" s="53" t="s">
        <v>1431</v>
      </c>
      <c r="B726" s="85" t="s">
        <v>1432</v>
      </c>
      <c r="C726" s="50" t="s">
        <v>1431</v>
      </c>
      <c r="D726" s="242">
        <v>2705.15</v>
      </c>
      <c r="E726" s="242">
        <v>3090.89</v>
      </c>
      <c r="F726" s="52">
        <f t="shared" si="190"/>
        <v>114.25946805167919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3" sqref="H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4748132.3</v>
      </c>
      <c r="E6" s="229">
        <f t="shared" si="0"/>
        <v>4382643.7999999989</v>
      </c>
      <c r="F6" s="230">
        <f t="shared" ref="F6:F260" si="1">IF(D6&gt;0,IF(E6/D6&gt;=100,"&gt;&gt;100",E6/D6*100),"-")</f>
        <v>92.302478597742507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2247280.0099999998</v>
      </c>
      <c r="E7" s="104">
        <f t="shared" si="2"/>
        <v>2162015.2899999991</v>
      </c>
      <c r="F7" s="93">
        <f t="shared" si="1"/>
        <v>96.205870224422966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2467.5600000000013</v>
      </c>
      <c r="E8" s="104">
        <f>E9+E10-E11</f>
        <v>2046.1500000000015</v>
      </c>
      <c r="F8" s="93">
        <f t="shared" si="1"/>
        <v>82.921995817730888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16104.45</v>
      </c>
      <c r="E10" s="247">
        <v>16566.36</v>
      </c>
      <c r="F10" s="93">
        <f t="shared" si="1"/>
        <v>102.86821344411017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13636.89</v>
      </c>
      <c r="E11" s="247">
        <v>14520.21</v>
      </c>
      <c r="F11" s="93">
        <f t="shared" si="1"/>
        <v>106.47742997120311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2244812.4499999997</v>
      </c>
      <c r="E12" s="104">
        <f t="shared" si="3"/>
        <v>2145066.8299999991</v>
      </c>
      <c r="F12" s="93">
        <f t="shared" si="1"/>
        <v>95.556616767694763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1888532.0899999999</v>
      </c>
      <c r="E13" s="104">
        <f t="shared" si="4"/>
        <v>1695091.1099999999</v>
      </c>
      <c r="F13" s="93">
        <f t="shared" si="1"/>
        <v>89.757072118377408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2509110.0699999998</v>
      </c>
      <c r="E15" s="247">
        <v>2070123.95</v>
      </c>
      <c r="F15" s="93">
        <f t="shared" si="1"/>
        <v>82.50430998429654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620577.98</v>
      </c>
      <c r="E18" s="247">
        <v>375032.84</v>
      </c>
      <c r="F18" s="93">
        <f t="shared" si="1"/>
        <v>60.43283069760227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339150.60000000009</v>
      </c>
      <c r="E19" s="104">
        <f t="shared" si="5"/>
        <v>436457.99999999977</v>
      </c>
      <c r="F19" s="93">
        <f t="shared" si="1"/>
        <v>128.69150165147863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272836.93</v>
      </c>
      <c r="E20" s="247">
        <v>271292.45</v>
      </c>
      <c r="F20" s="93">
        <f t="shared" si="1"/>
        <v>99.433918274919748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12138.55</v>
      </c>
      <c r="E21" s="247">
        <v>12138.55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138716.1</v>
      </c>
      <c r="E22" s="247">
        <v>204180.62</v>
      </c>
      <c r="F22" s="93">
        <f t="shared" si="1"/>
        <v>147.19316647454767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1258860.1000000001</v>
      </c>
      <c r="E23" s="247">
        <v>1316066.22</v>
      </c>
      <c r="F23" s="93">
        <f t="shared" si="1"/>
        <v>104.54427938418256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2247.89</v>
      </c>
      <c r="E24" s="247">
        <v>2247.89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1345648.97</v>
      </c>
      <c r="E28" s="247">
        <f>983115.47+54042.99+55021.74+6793.61+5344.94+644.86+28208.68+174931.47+59116.08+2247.89</f>
        <v>1369467.73</v>
      </c>
      <c r="F28" s="93">
        <f t="shared" si="1"/>
        <v>101.77005746156816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17129.759999999995</v>
      </c>
      <c r="E29" s="104">
        <f t="shared" si="6"/>
        <v>12561.819999999992</v>
      </c>
      <c r="F29" s="93">
        <f t="shared" si="1"/>
        <v>73.333309982159676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134753.62</v>
      </c>
      <c r="E30" s="247">
        <v>134753.62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117623.86</v>
      </c>
      <c r="E34" s="247">
        <v>122191.8</v>
      </c>
      <c r="F34" s="93">
        <f t="shared" si="1"/>
        <v>103.88351479028151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1765.22</v>
      </c>
      <c r="E37" s="247">
        <v>1765.22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1765.22</v>
      </c>
      <c r="E40" s="247">
        <v>1765.22</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955.90000000000055</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7560.95</v>
      </c>
      <c r="E47" s="247">
        <v>8516.85</v>
      </c>
      <c r="F47" s="93">
        <f t="shared" si="1"/>
        <v>112.64259120877669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7560.95</v>
      </c>
      <c r="E50" s="247">
        <v>7560.95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20232.68</v>
      </c>
      <c r="E54" s="247">
        <v>25585.75</v>
      </c>
      <c r="F54" s="93">
        <f t="shared" si="1"/>
        <v>126.45754294537352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20232.68</v>
      </c>
      <c r="E55" s="247">
        <v>25585.75</v>
      </c>
      <c r="F55" s="93">
        <f t="shared" si="1"/>
        <v>126.45754294537352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14902.31</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14902.31</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2500852.29</v>
      </c>
      <c r="E68" s="104">
        <f t="shared" si="13"/>
        <v>2220628.5100000002</v>
      </c>
      <c r="F68" s="93">
        <f t="shared" si="1"/>
        <v>88.794868808505285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161692.01</v>
      </c>
      <c r="E69" s="104">
        <f t="shared" si="14"/>
        <v>81402.91</v>
      </c>
      <c r="F69" s="93">
        <f t="shared" si="1"/>
        <v>50.344423326792707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161692.01</v>
      </c>
      <c r="E70" s="104">
        <f t="shared" si="15"/>
        <v>81402.91</v>
      </c>
      <c r="F70" s="93">
        <f t="shared" si="1"/>
        <v>50.344423326792707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161692.01</v>
      </c>
      <c r="E72" s="247">
        <v>81402.91</v>
      </c>
      <c r="F72" s="93">
        <f t="shared" si="1"/>
        <v>50.344423326792707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13742.16</v>
      </c>
      <c r="E78" s="104">
        <f>E79+SUM(E82:E84)-E85+E86</f>
        <v>13136.060000000001</v>
      </c>
      <c r="F78" s="93">
        <f t="shared" si="1"/>
        <v>95.589485204654878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11444.27</v>
      </c>
      <c r="E84" s="247">
        <v>11286.52</v>
      </c>
      <c r="F84" s="93">
        <f t="shared" si="1"/>
        <v>98.621580930893799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2297.89</v>
      </c>
      <c r="E86" s="247">
        <v>1849.54</v>
      </c>
      <c r="F86" s="93">
        <f t="shared" si="1"/>
        <v>80.488622170774065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8308.4499999999989</v>
      </c>
      <c r="E134" s="104">
        <f t="shared" si="23"/>
        <v>8470</v>
      </c>
      <c r="F134" s="93">
        <f t="shared" si="1"/>
        <v>101.94440599630499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8308.4499999999989</v>
      </c>
      <c r="E135" s="104">
        <f t="shared" si="24"/>
        <v>8470</v>
      </c>
      <c r="F135" s="93">
        <f t="shared" si="1"/>
        <v>101.94440599630499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8175.73</v>
      </c>
      <c r="E140" s="247">
        <v>8470</v>
      </c>
      <c r="F140" s="93">
        <f t="shared" si="1"/>
        <v>103.59931162110297</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132.72</v>
      </c>
      <c r="E141" s="247">
        <v>0</v>
      </c>
      <c r="F141" s="93">
        <f t="shared" si="1"/>
        <v>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2317084.4899999998</v>
      </c>
      <c r="E146" s="104">
        <f t="shared" si="26"/>
        <v>2117619.54</v>
      </c>
      <c r="F146" s="93">
        <f t="shared" si="1"/>
        <v>91.391554737824876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13633.48</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147336.79999999999</v>
      </c>
      <c r="E160" s="247">
        <v>162867.9</v>
      </c>
      <c r="F160" s="93">
        <f t="shared" si="1"/>
        <v>110.54122255946919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2170824.27</v>
      </c>
      <c r="E161" s="247">
        <v>1937489.83</v>
      </c>
      <c r="F161" s="93">
        <f t="shared" si="1"/>
        <v>89.251343684304757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3628.33</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1076.58</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25.18</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25.18</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4748132.3000000007</v>
      </c>
      <c r="E175" s="104">
        <f t="shared" si="30"/>
        <v>4382643.7999999989</v>
      </c>
      <c r="F175" s="93">
        <f t="shared" si="1"/>
        <v>92.302478597742493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415442.61</v>
      </c>
      <c r="E176" s="104">
        <f t="shared" si="31"/>
        <v>176955.1</v>
      </c>
      <c r="F176" s="93">
        <f t="shared" si="1"/>
        <v>42.594354969992125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258703.15</v>
      </c>
      <c r="E177" s="104">
        <f t="shared" si="32"/>
        <v>176955.1</v>
      </c>
      <c r="F177" s="93">
        <f t="shared" si="1"/>
        <v>68.400829290250243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144385.09</v>
      </c>
      <c r="E178" s="247">
        <v>168090.1</v>
      </c>
      <c r="F178" s="93">
        <f t="shared" si="1"/>
        <v>116.41790713985773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112067.16</v>
      </c>
      <c r="E179" s="247">
        <v>8521.4699999999993</v>
      </c>
      <c r="F179" s="93">
        <f t="shared" si="1"/>
        <v>7.6038957353786767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319.37</v>
      </c>
      <c r="E180" s="104">
        <f t="shared" si="33"/>
        <v>343.53</v>
      </c>
      <c r="F180" s="93">
        <f t="shared" si="1"/>
        <v>107.56489338384945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319.37</v>
      </c>
      <c r="E183" s="247">
        <v>343.53</v>
      </c>
      <c r="F183" s="93">
        <f t="shared" si="1"/>
        <v>107.56489338384945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1931.53</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156739.46</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4332689.6900000004</v>
      </c>
      <c r="E237" s="104">
        <f t="shared" si="41"/>
        <v>4205688.6999999993</v>
      </c>
      <c r="F237" s="93">
        <f t="shared" si="1"/>
        <v>97.068772538842936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2254946.38</v>
      </c>
      <c r="E238" s="104">
        <f t="shared" si="42"/>
        <v>2156487.27</v>
      </c>
      <c r="F238" s="93">
        <f t="shared" si="1"/>
        <v>95.633638525808323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2254946.38</v>
      </c>
      <c r="E239" s="104">
        <f t="shared" si="43"/>
        <v>2156487.27</v>
      </c>
      <c r="F239" s="93">
        <f t="shared" si="1"/>
        <v>95.633638525808323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1807601.04</v>
      </c>
      <c r="E240" s="247">
        <v>1641744.52</v>
      </c>
      <c r="F240" s="93">
        <f t="shared" si="1"/>
        <v>90.82449521051393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447345.34</v>
      </c>
      <c r="E241" s="247">
        <v>514742.75</v>
      </c>
      <c r="F241" s="93">
        <f t="shared" si="1"/>
        <v>115.0660807151808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1776032.61</v>
      </c>
      <c r="E245" s="104">
        <f t="shared" si="45"/>
        <v>1707203.7</v>
      </c>
      <c r="F245" s="93">
        <f t="shared" si="1"/>
        <v>96.124569469476114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1776032.61</v>
      </c>
      <c r="E246" s="104">
        <f t="shared" si="46"/>
        <v>1707203.7</v>
      </c>
      <c r="F246" s="93">
        <f t="shared" si="1"/>
        <v>96.124569469476114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1776032.61</v>
      </c>
      <c r="E247" s="247">
        <v>1707203.7</v>
      </c>
      <c r="F247" s="93">
        <f t="shared" si="1"/>
        <v>96.124569469476114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301710</v>
      </c>
      <c r="E255" s="247">
        <v>341997.73</v>
      </c>
      <c r="F255" s="93">
        <f t="shared" si="1"/>
        <v>113.35313048954293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0.7</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134397.79999999999</v>
      </c>
      <c r="E259" s="104">
        <f t="shared" si="49"/>
        <v>201992.25</v>
      </c>
      <c r="F259" s="93">
        <f t="shared" si="1"/>
        <v>150.29431285333541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134397.79999999999</v>
      </c>
      <c r="E260" s="248">
        <v>201992.25</v>
      </c>
      <c r="F260" s="97">
        <f t="shared" si="1"/>
        <v>150.29431285333541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57004.12</v>
      </c>
      <c r="E264" s="247">
        <v>46249.66</v>
      </c>
      <c r="F264" s="93">
        <f t="shared" si="50"/>
        <v>81.133889971461713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2261156.9500000002</v>
      </c>
      <c r="E265" s="247">
        <f>2071369.88</f>
        <v>2071369.88</v>
      </c>
      <c r="F265" s="93">
        <f t="shared" si="50"/>
        <v>91.606638804971041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25.18</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2297.89</v>
      </c>
      <c r="E268" s="247">
        <v>1849.54</v>
      </c>
      <c r="F268" s="93">
        <f t="shared" si="50"/>
        <v>80.488622170774065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2003021.39</v>
      </c>
      <c r="E286" s="247">
        <v>1761166.95</v>
      </c>
      <c r="F286" s="93">
        <f t="shared" si="50"/>
        <v>87.92551885828837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258703.15</v>
      </c>
      <c r="E288" s="247">
        <v>176955.1</v>
      </c>
      <c r="F288" s="93">
        <f t="shared" si="50"/>
        <v>68.400829290250243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156739.46</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2484951.77</v>
      </c>
      <c r="E89" s="81">
        <f t="shared" si="17"/>
        <v>2945969.53</v>
      </c>
      <c r="F89" s="63">
        <f t="shared" si="1"/>
        <v>118.55238260821454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2484951.77</v>
      </c>
      <c r="E104" s="249">
        <v>2945969.53</v>
      </c>
      <c r="F104" s="63">
        <f t="shared" si="1"/>
        <v>118.55238260821454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2484951.77</v>
      </c>
      <c r="E141" s="106">
        <f t="shared" si="28"/>
        <v>2945969.53</v>
      </c>
      <c r="F141" s="82">
        <f t="shared" si="1"/>
        <v>118.55238260821454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2" sqref="F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168780.27</v>
      </c>
      <c r="E5" s="107">
        <f t="shared" si="0"/>
        <v>168780.27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168780.27</v>
      </c>
      <c r="E22" s="108">
        <f t="shared" si="3"/>
        <v>168780.27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167564.44</v>
      </c>
      <c r="E23" s="108">
        <f t="shared" si="4"/>
        <v>167564.44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50">
        <f>39830.27+127734.17</f>
        <v>167564.44</v>
      </c>
      <c r="E24" s="250">
        <f>39830.27+127734.17</f>
        <v>167564.44</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1215.83</v>
      </c>
      <c r="E30" s="108">
        <f>SUM(E31:E37)</f>
        <v>1215.83</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1215.83</v>
      </c>
      <c r="E36" s="250">
        <v>1215.83</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463.86</v>
      </c>
      <c r="E38" s="108">
        <f>E39+E44</f>
        <v>463.86</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463.86</v>
      </c>
      <c r="E39" s="108">
        <f t="shared" si="5"/>
        <v>463.86</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50">
        <v>463.86</v>
      </c>
      <c r="E40" s="250">
        <v>463.86</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E3" sqref="E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415442.61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3185901.44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2970065.06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2044869.79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767529.38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2241.6999999999998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155424.19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215836.38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3424388.95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3051813.1100000003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2021164.78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871075.07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2217.54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157355.72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372575.84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176955.09999999963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176955.1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176955.1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27781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rs1</cp:lastModifiedBy>
  <cp:lastPrinted>2025-01-31T08:16:36Z</cp:lastPrinted>
  <dcterms:created xsi:type="dcterms:W3CDTF">2022-04-01T05:14:30Z</dcterms:created>
  <dcterms:modified xsi:type="dcterms:W3CDTF">2025-01-31T11:11:57Z</dcterms:modified>
</cp:coreProperties>
</file>