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40" activeTab="0"/>
  </bookViews>
  <sheets>
    <sheet name="PLAN NABAVE ZA  2023  GODINU" sheetId="1" r:id="rId1"/>
    <sheet name="Sheet2" sheetId="2" state="hidden" r:id="rId2"/>
  </sheets>
  <externalReferences>
    <externalReference r:id="rId5"/>
  </externalReferences>
  <definedNames>
    <definedName name="_xlnm._FilterDatabase" localSheetId="0" hidden="1">'PLAN NABAVE ZA  2023  GODINU'!$C$1:$C$175</definedName>
    <definedName name="CPV_BKB">'Sheet2'!$D$1:$D$9454</definedName>
    <definedName name="DANE">'Sheet2'!$B$1:$B$2</definedName>
    <definedName name="kontrola">'[1]Sheet2'!$E$1:$E$4</definedName>
    <definedName name="_xlnm.Print_Area" localSheetId="0">'PLAN NABAVE ZA  2023  GODINU'!$A$1:$N$112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<sst xmlns="http://schemas.openxmlformats.org/spreadsheetml/2006/main" count="9883" uniqueCount="9669">
  <si>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</si>
  <si>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</si>
  <si>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</si>
  <si>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</si>
  <si>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</si>
  <si>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</si>
  <si>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</si>
  <si>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</si>
  <si>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</si>
  <si>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</si>
  <si>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</si>
  <si>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</si>
  <si>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</si>
  <si>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</si>
  <si>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</si>
  <si>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</si>
  <si>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</si>
  <si>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</si>
  <si>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</si>
  <si>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</si>
  <si>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</si>
  <si>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</si>
  <si>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</si>
  <si>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</si>
  <si>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</si>
  <si>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</si>
  <si>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</si>
  <si>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</si>
  <si>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</si>
  <si>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</si>
  <si>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</si>
  <si>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</si>
  <si>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</si>
  <si>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</si>
  <si>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</si>
  <si>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</si>
  <si>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</si>
  <si>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</si>
  <si>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</si>
  <si>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</si>
  <si>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</si>
  <si>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</si>
  <si>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</si>
  <si>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</si>
  <si>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</si>
  <si>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</si>
  <si>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</si>
  <si>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</si>
  <si>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</si>
  <si>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</si>
  <si>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</si>
  <si>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</si>
  <si>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</si>
  <si>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</si>
  <si>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</si>
  <si>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</si>
  <si>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</si>
  <si>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</si>
  <si>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</si>
  <si>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</si>
  <si>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</si>
  <si>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</si>
  <si>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</si>
  <si>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</si>
  <si>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</si>
  <si>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</si>
  <si>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</si>
  <si>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</si>
  <si>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</si>
  <si>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</si>
  <si>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</si>
  <si>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</si>
  <si>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</si>
  <si>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</si>
  <si>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</si>
  <si>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</si>
  <si>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</si>
  <si>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</si>
  <si>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</si>
  <si>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</si>
  <si>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</si>
  <si>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</si>
  <si>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</si>
  <si>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</si>
  <si>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</si>
  <si>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</si>
  <si>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</si>
  <si>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</si>
  <si>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</si>
  <si>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</si>
  <si>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</si>
  <si>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</si>
  <si>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</si>
  <si>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</si>
  <si>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</si>
  <si>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</si>
  <si>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</si>
  <si>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</si>
  <si>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</si>
  <si>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</si>
  <si>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</si>
  <si>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</si>
  <si>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</si>
  <si>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</si>
  <si>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</si>
  <si>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</si>
  <si>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</si>
  <si>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</si>
  <si>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</si>
  <si>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</si>
  <si>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</si>
  <si>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</si>
  <si>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</si>
  <si>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</si>
  <si>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</si>
  <si>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</si>
  <si>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</si>
  <si>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</si>
  <si>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</si>
  <si>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</si>
  <si>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</si>
  <si>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</si>
  <si>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</si>
  <si>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</si>
  <si>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</si>
  <si>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</si>
  <si>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</si>
  <si>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</si>
  <si>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</si>
  <si>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</si>
  <si>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</si>
  <si>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</si>
  <si>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</si>
  <si>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</si>
  <si>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</si>
  <si>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</si>
  <si>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</si>
  <si>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</si>
  <si>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</si>
  <si>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</si>
  <si>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</si>
  <si>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</si>
  <si>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</si>
  <si>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</si>
  <si>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</si>
  <si>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</si>
  <si>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</si>
  <si>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</si>
  <si>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</si>
  <si>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</si>
  <si>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</si>
  <si>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</si>
  <si>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</si>
  <si>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</si>
  <si>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</si>
  <si>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</si>
  <si>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</si>
  <si>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</si>
  <si>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</si>
  <si>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</si>
  <si>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</si>
  <si>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</si>
  <si>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</si>
  <si>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</si>
  <si>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</si>
  <si>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</si>
  <si>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</si>
  <si>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</si>
  <si>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</si>
  <si>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</si>
  <si>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</si>
  <si>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</si>
  <si>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</si>
  <si>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</si>
  <si>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</si>
  <si>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</si>
  <si>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</si>
  <si>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</si>
  <si>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</si>
  <si>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</si>
  <si>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</si>
  <si>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</si>
  <si>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</si>
  <si>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</si>
  <si>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</si>
  <si>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</si>
  <si>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</si>
  <si>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</si>
  <si>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</si>
  <si>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</si>
  <si>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</si>
  <si>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</si>
  <si>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</si>
  <si>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</si>
  <si>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</si>
  <si>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</si>
  <si>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</si>
  <si>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</si>
  <si>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</si>
  <si>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</si>
  <si>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</si>
  <si>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</si>
  <si>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</si>
  <si>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</si>
  <si>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</si>
  <si>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</si>
  <si>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</si>
  <si>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</si>
  <si>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</si>
  <si>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</si>
  <si>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</si>
  <si>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</si>
  <si>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</si>
  <si>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</si>
  <si>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</si>
  <si>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</si>
  <si>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</si>
  <si>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</si>
  <si>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</si>
  <si>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</si>
  <si>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</si>
  <si>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</si>
  <si>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</si>
  <si>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</si>
  <si>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</si>
  <si>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</si>
  <si>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</si>
  <si>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</si>
  <si>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</si>
  <si>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</si>
  <si>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</si>
  <si>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</si>
  <si>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</si>
  <si>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</si>
  <si>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</si>
  <si>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</si>
  <si>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</si>
  <si>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</si>
  <si>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</si>
  <si>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</si>
  <si>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</si>
  <si>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</si>
  <si>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</si>
  <si>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</si>
  <si>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</si>
  <si>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</si>
  <si>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</si>
  <si>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</si>
  <si>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</si>
  <si>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</si>
  <si>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</si>
  <si>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</si>
  <si>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</si>
  <si>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</si>
  <si>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</si>
  <si>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</si>
  <si>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</si>
  <si>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</si>
  <si>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</si>
  <si>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</si>
  <si>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</si>
  <si>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</si>
  <si>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</si>
  <si>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</si>
  <si>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</si>
  <si>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</si>
  <si>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</si>
  <si>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</si>
  <si>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</si>
  <si>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</si>
  <si>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</si>
  <si>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</si>
  <si>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</si>
  <si>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</si>
  <si>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</si>
  <si>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</si>
  <si>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</si>
  <si>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</si>
  <si>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</si>
  <si>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</si>
  <si>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</si>
  <si>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</si>
  <si>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</si>
  <si>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</si>
  <si>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</si>
  <si>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</si>
  <si>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</si>
  <si>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</si>
  <si>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</si>
  <si>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</si>
  <si>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</si>
  <si>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</si>
  <si>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</si>
  <si>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</si>
  <si>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</si>
  <si>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</si>
  <si>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</si>
  <si>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</si>
  <si>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</si>
  <si>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</si>
  <si>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</si>
  <si>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</si>
  <si>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</si>
  <si>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</si>
  <si>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</si>
  <si>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</si>
  <si>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</si>
  <si>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</si>
  <si>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</si>
  <si>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</si>
  <si>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</si>
  <si>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</si>
  <si>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</si>
  <si>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</si>
  <si>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</si>
  <si>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</si>
  <si>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</si>
  <si>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</si>
  <si>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</si>
  <si>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</si>
  <si>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</si>
  <si>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</si>
  <si>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</si>
  <si>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</si>
  <si>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</si>
  <si>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</si>
  <si>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</si>
  <si>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</si>
  <si>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</si>
  <si>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</si>
  <si>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</si>
  <si>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</si>
  <si>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</si>
  <si>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</si>
  <si>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</si>
  <si>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</si>
  <si>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</si>
  <si>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</si>
  <si>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</si>
  <si>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</si>
  <si>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</si>
  <si>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</si>
  <si>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</si>
  <si>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</si>
  <si>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</si>
  <si>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</si>
  <si>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</si>
  <si>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</si>
  <si>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</si>
  <si>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</si>
  <si>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</si>
  <si>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</si>
  <si>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</si>
  <si>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</si>
  <si>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</si>
  <si>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</si>
  <si>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</si>
  <si>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</si>
  <si>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</si>
  <si>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</si>
  <si>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</si>
  <si>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</si>
  <si>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</si>
  <si>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</si>
  <si>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</si>
  <si>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</si>
  <si>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</si>
  <si>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</si>
  <si>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</si>
  <si>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</si>
  <si>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</si>
  <si>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</si>
  <si>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</si>
  <si>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</si>
  <si>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</si>
  <si>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</si>
  <si>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</si>
  <si>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</si>
  <si>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</si>
  <si>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</si>
  <si>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</si>
  <si>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</si>
  <si>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</si>
  <si>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</si>
  <si>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</si>
  <si>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</si>
  <si>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</si>
  <si>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</si>
  <si>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</si>
  <si>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</si>
  <si>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</si>
  <si>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</si>
  <si>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</si>
  <si>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</si>
  <si>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</si>
  <si>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</si>
  <si>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</si>
  <si>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</si>
  <si>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</si>
  <si>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</si>
  <si>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</si>
  <si>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</si>
  <si>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</si>
  <si>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</si>
  <si>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</si>
  <si>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</si>
  <si>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</si>
  <si>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</si>
  <si>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</si>
  <si>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</si>
  <si>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</si>
  <si>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</si>
  <si>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</si>
  <si>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</si>
  <si>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</si>
  <si>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</si>
  <si>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</si>
  <si>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</si>
  <si>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</si>
  <si>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</si>
  <si>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</si>
  <si>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</si>
  <si>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</si>
  <si>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</si>
  <si>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</si>
  <si>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</si>
  <si>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</si>
  <si>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</si>
  <si>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</si>
  <si>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</si>
  <si>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</si>
  <si>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</si>
  <si>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</si>
  <si>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</si>
  <si>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</si>
  <si>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</si>
  <si>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</si>
  <si>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</si>
  <si>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</si>
  <si>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</si>
  <si>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</si>
  <si>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</si>
  <si>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</si>
  <si>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</si>
  <si>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</si>
  <si>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</si>
  <si>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</si>
  <si>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</si>
  <si>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</si>
  <si>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</si>
  <si>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</si>
  <si>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</si>
  <si>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</si>
  <si>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</si>
  <si>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</si>
  <si>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</si>
  <si>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</si>
  <si>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</si>
  <si>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</si>
  <si>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</si>
  <si>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</si>
  <si>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</si>
  <si>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</si>
  <si>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</si>
  <si>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</si>
  <si>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</si>
  <si>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</si>
  <si>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</si>
  <si>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</si>
  <si>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</si>
  <si>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</si>
  <si>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</si>
  <si>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</si>
  <si>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</si>
  <si>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</si>
  <si>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</si>
  <si>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</si>
  <si>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</si>
  <si>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</si>
  <si>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</si>
  <si>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</si>
  <si>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</si>
  <si>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</si>
  <si>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</si>
  <si>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</si>
  <si>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</si>
  <si>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</si>
  <si>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</si>
  <si>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</si>
  <si>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</si>
  <si>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</si>
  <si>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</si>
  <si>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</si>
  <si>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</si>
  <si>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</si>
  <si>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</si>
  <si>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</si>
  <si>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</si>
  <si>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</si>
  <si>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</si>
  <si>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</si>
  <si>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</si>
  <si>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</si>
  <si>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</si>
  <si>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</si>
  <si>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</si>
  <si>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</si>
  <si>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</si>
  <si>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</si>
  <si>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</si>
  <si>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</si>
  <si>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</si>
  <si>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</si>
  <si>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</si>
  <si>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</si>
  <si>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</si>
  <si>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</si>
  <si>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</si>
  <si>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</si>
  <si>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</si>
  <si>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</si>
  <si>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</si>
  <si>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</si>
  <si>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</si>
  <si>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</si>
  <si>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</si>
  <si>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</si>
  <si>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</si>
  <si>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</si>
  <si>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</si>
  <si>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</si>
  <si>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</si>
  <si>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</si>
  <si>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</si>
  <si>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</si>
  <si>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</si>
  <si>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</si>
  <si>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</si>
  <si>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</si>
  <si>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</si>
  <si>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</si>
  <si>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</si>
  <si>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</si>
  <si>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</si>
  <si>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</si>
  <si>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</si>
  <si>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</si>
  <si>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</si>
  <si>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</si>
  <si>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</si>
  <si>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</si>
  <si>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</si>
  <si>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</si>
  <si>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</si>
  <si>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</si>
  <si>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</si>
  <si>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</si>
  <si>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</si>
  <si>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</si>
  <si>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</si>
  <si>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</si>
  <si>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</si>
  <si>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</si>
  <si>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</si>
  <si>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</si>
  <si>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</si>
  <si>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</si>
  <si>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</si>
  <si>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</si>
  <si>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</si>
  <si>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</si>
  <si>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</si>
  <si>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</si>
  <si>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</si>
  <si>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</si>
  <si>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</si>
  <si>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</si>
  <si>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</si>
  <si>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</si>
  <si>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</si>
  <si>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</si>
  <si>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</si>
  <si>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</si>
  <si>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</si>
  <si>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</si>
  <si>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</si>
  <si>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</si>
  <si>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</si>
  <si>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</si>
  <si>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</si>
  <si>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</si>
  <si>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</si>
  <si>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</si>
  <si>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</si>
  <si>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</si>
  <si>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</si>
  <si>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</si>
  <si>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</si>
  <si>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</si>
  <si>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</si>
  <si>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</si>
  <si>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</si>
  <si>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</si>
  <si>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</si>
  <si>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</si>
  <si>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</si>
  <si>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</si>
  <si>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</si>
  <si>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</si>
  <si>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</si>
  <si>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</si>
  <si>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</si>
  <si>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</si>
  <si>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</si>
  <si>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</si>
  <si>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</si>
  <si>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</si>
  <si>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</si>
  <si>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</si>
  <si>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</si>
  <si>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</si>
  <si>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</si>
  <si>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</si>
  <si>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</si>
  <si>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</si>
  <si>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</si>
  <si>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</si>
  <si>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</si>
  <si>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</si>
  <si>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</si>
  <si>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</si>
  <si>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</si>
  <si>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</si>
  <si>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</si>
  <si>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</si>
  <si>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</si>
  <si>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</si>
  <si>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</si>
  <si>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</si>
  <si>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</si>
  <si>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</si>
  <si>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</si>
  <si>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</si>
  <si>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</si>
  <si>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</si>
  <si>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</si>
  <si>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</si>
  <si>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</si>
  <si>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</si>
  <si>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</si>
  <si>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</si>
  <si>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</si>
  <si>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</si>
  <si>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</si>
  <si>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</si>
  <si>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</si>
  <si>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</si>
  <si>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</si>
  <si>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</si>
  <si>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</si>
  <si>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</si>
  <si>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</si>
  <si>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</si>
  <si>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</si>
  <si>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</si>
  <si>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</si>
  <si>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</si>
  <si>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</si>
  <si>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</si>
  <si>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</si>
  <si>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</si>
  <si>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</si>
  <si>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</si>
  <si>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</si>
  <si>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</si>
  <si>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</si>
  <si>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</si>
  <si>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</si>
  <si>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</si>
  <si>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</si>
  <si>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</si>
  <si>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</si>
  <si>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</si>
  <si>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</si>
  <si>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</si>
  <si>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</si>
  <si>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</si>
  <si>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</si>
  <si>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</si>
  <si>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</si>
  <si>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</si>
  <si>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</si>
  <si>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</si>
  <si>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</si>
  <si>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</si>
  <si>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</si>
  <si>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</si>
  <si>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</si>
  <si>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</si>
  <si>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</si>
  <si>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</si>
  <si>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</si>
  <si>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</si>
  <si>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</si>
  <si>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</si>
  <si>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</si>
  <si>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</si>
  <si>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</si>
  <si>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</si>
  <si>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</si>
  <si>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</si>
  <si>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</si>
  <si>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</si>
  <si>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</si>
  <si>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</si>
  <si>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</si>
  <si>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</si>
  <si>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</si>
  <si>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</si>
  <si>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</si>
  <si>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</si>
  <si>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</si>
  <si>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</si>
  <si>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</si>
  <si>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</si>
  <si>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</si>
  <si>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</si>
  <si>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</si>
  <si>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</si>
  <si>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</si>
  <si>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</si>
  <si>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</si>
  <si>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</si>
  <si>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</si>
  <si>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</si>
  <si>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</si>
  <si>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</si>
  <si>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</si>
  <si>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</si>
  <si>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</si>
  <si>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</si>
  <si>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</si>
  <si>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</si>
  <si>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</si>
  <si>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</si>
  <si>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</si>
  <si>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</si>
  <si>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</si>
  <si>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</si>
  <si>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</si>
  <si>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</si>
  <si>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</si>
  <si>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</si>
  <si>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</si>
  <si>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</si>
  <si>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</si>
  <si>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</si>
  <si>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</si>
  <si>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</si>
  <si>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</si>
  <si>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</si>
  <si>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</si>
  <si>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</si>
  <si>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</si>
  <si>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</si>
  <si>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</si>
  <si>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</si>
  <si>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</si>
  <si>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</si>
  <si>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</si>
  <si>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</si>
  <si>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</si>
  <si>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</si>
  <si>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</si>
  <si>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</si>
  <si>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</si>
  <si>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</si>
  <si>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</si>
  <si>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</si>
  <si>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</si>
  <si>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</si>
  <si>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</si>
  <si>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</si>
  <si>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</si>
  <si>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</si>
  <si>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</si>
  <si>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</si>
  <si>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</si>
  <si>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</si>
  <si>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</si>
  <si>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</si>
  <si>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</si>
  <si>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</si>
  <si>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</si>
  <si>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</si>
  <si>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</si>
  <si>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</si>
  <si>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</si>
  <si>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</si>
  <si>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</si>
  <si>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</si>
  <si>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</si>
  <si>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</si>
  <si>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</si>
  <si>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</si>
  <si>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</si>
  <si>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</si>
  <si>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</si>
  <si>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</si>
  <si>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</si>
  <si>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</si>
  <si>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</si>
  <si>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</si>
  <si>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</si>
  <si>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</si>
  <si>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</si>
  <si>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</si>
  <si>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</si>
  <si>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</si>
  <si>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</si>
  <si>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</si>
  <si>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</si>
  <si>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</si>
  <si>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</si>
  <si>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</si>
  <si>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</si>
  <si>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</si>
  <si>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</si>
  <si>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</si>
  <si>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</si>
  <si>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</si>
  <si>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</si>
  <si>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</si>
  <si>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</si>
  <si>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</si>
  <si>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</si>
  <si>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</si>
  <si>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</si>
  <si>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</si>
  <si>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</si>
  <si>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</si>
  <si>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</si>
  <si>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</si>
  <si>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</si>
  <si>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</si>
  <si>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</si>
  <si>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</si>
  <si>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</si>
  <si>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</si>
  <si>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</si>
  <si>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</si>
  <si>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</si>
  <si>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</si>
  <si>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</si>
  <si>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</si>
  <si>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</si>
  <si>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</si>
  <si>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</si>
  <si>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</si>
  <si>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</si>
  <si>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</si>
  <si>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</si>
  <si>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</si>
  <si>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</si>
  <si>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</si>
  <si>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</si>
  <si>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</si>
  <si>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</si>
  <si>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</si>
  <si>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</si>
  <si>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</si>
  <si>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</si>
  <si>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</si>
  <si>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</si>
  <si>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</si>
  <si>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</si>
  <si>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</si>
  <si>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</si>
  <si>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</si>
  <si>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</si>
  <si>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</si>
  <si>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</si>
  <si>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</si>
  <si>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</si>
  <si>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</si>
  <si>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</si>
  <si>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</si>
  <si>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</si>
  <si>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</si>
  <si>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</si>
  <si>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</si>
  <si>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</si>
  <si>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</si>
  <si>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</si>
  <si>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</si>
  <si>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</si>
  <si>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</si>
  <si>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</si>
  <si>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</si>
  <si>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</si>
  <si>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</si>
  <si>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</si>
  <si>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</si>
  <si>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</si>
  <si>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</si>
  <si>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</si>
  <si>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</si>
  <si>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</si>
  <si>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</si>
  <si>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</si>
  <si>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</si>
  <si>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</si>
  <si>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</si>
  <si>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</si>
  <si>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</si>
  <si>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</si>
  <si>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</si>
  <si>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</si>
  <si>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</si>
  <si>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</si>
  <si>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</si>
  <si>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</si>
  <si>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</si>
  <si>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</si>
  <si>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</si>
  <si>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</si>
  <si>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</si>
  <si>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</si>
  <si>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</si>
  <si>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</si>
  <si>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</si>
  <si>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</si>
  <si>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</si>
  <si>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</si>
  <si>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</si>
  <si>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</si>
  <si>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</si>
  <si>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</si>
  <si>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</si>
  <si>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</si>
  <si>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</si>
  <si>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</si>
  <si>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</si>
  <si>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</si>
  <si>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</si>
  <si>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</si>
  <si>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</si>
  <si>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</si>
  <si>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</si>
  <si>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</si>
  <si>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</si>
  <si>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</si>
  <si>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</si>
  <si>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</si>
  <si>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</si>
  <si>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</si>
  <si>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</si>
  <si>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</si>
  <si>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</si>
  <si>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</si>
  <si>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</si>
  <si>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</si>
  <si>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</si>
  <si>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</si>
  <si>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</si>
  <si>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</si>
  <si>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</si>
  <si>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</si>
  <si>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</si>
  <si>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</si>
  <si>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</si>
  <si>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</si>
  <si>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</si>
  <si>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</si>
  <si>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</si>
  <si>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</si>
  <si>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</si>
  <si>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</si>
  <si>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</si>
  <si>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</si>
  <si>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</si>
  <si>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</si>
  <si>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</si>
  <si>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</si>
  <si>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</si>
  <si>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</si>
  <si>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</si>
  <si>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</si>
  <si>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</si>
  <si>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</si>
  <si>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</si>
  <si>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</si>
  <si>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</si>
  <si>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</si>
  <si>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</si>
  <si>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</si>
  <si>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</si>
  <si>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</si>
  <si>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</si>
  <si>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</si>
  <si>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</si>
  <si>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</si>
  <si>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</si>
  <si>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</si>
  <si>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</si>
  <si>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</si>
  <si>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</si>
  <si>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</si>
  <si>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</si>
  <si>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</si>
  <si>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</si>
  <si>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</si>
  <si>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</si>
  <si>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</si>
  <si>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</si>
  <si>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</si>
  <si>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</si>
  <si>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</si>
  <si>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</si>
  <si>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</si>
  <si>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</si>
  <si>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</si>
  <si>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</si>
  <si>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</si>
  <si>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</si>
  <si>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</si>
  <si>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</si>
  <si>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</si>
  <si>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</si>
  <si>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</si>
  <si>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</si>
  <si>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</si>
  <si>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</si>
  <si>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</si>
  <si>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</si>
  <si>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</si>
  <si>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</si>
  <si>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</si>
  <si>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</si>
  <si>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</si>
  <si>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</si>
  <si>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</si>
  <si>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</si>
  <si>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</si>
  <si>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</si>
  <si>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</si>
  <si>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</si>
  <si>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</si>
  <si>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</si>
  <si>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</si>
  <si>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</si>
  <si>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</si>
  <si>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</si>
  <si>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</si>
  <si>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</si>
  <si>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</si>
  <si>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</si>
  <si>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</si>
  <si>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</si>
  <si>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</si>
  <si>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</si>
  <si>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</si>
  <si>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</si>
  <si>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</si>
  <si>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</si>
  <si>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</si>
  <si>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</si>
  <si>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</si>
  <si>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</si>
  <si>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</si>
  <si>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</si>
  <si>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</si>
  <si>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</si>
  <si>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</si>
  <si>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</si>
  <si>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</si>
  <si>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</si>
  <si>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</si>
  <si>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</si>
  <si>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</si>
  <si>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</si>
  <si>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</si>
  <si>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</si>
  <si>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</si>
  <si>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</si>
  <si>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</si>
  <si>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</si>
  <si>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</si>
  <si>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</si>
  <si>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</si>
  <si>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</si>
  <si>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</si>
  <si>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</si>
  <si>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</si>
  <si>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</si>
  <si>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</si>
  <si>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</si>
  <si>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</si>
  <si>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</si>
  <si>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</si>
  <si>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</si>
  <si>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</si>
  <si>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</si>
  <si>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</si>
  <si>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</si>
  <si>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</si>
  <si>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</si>
  <si>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</si>
  <si>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</si>
  <si>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</si>
  <si>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</si>
  <si>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</si>
  <si>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</si>
  <si>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</si>
  <si>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</si>
  <si>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</si>
  <si>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</si>
  <si>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</si>
  <si>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</si>
  <si>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</si>
  <si>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</si>
  <si>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</si>
  <si>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</si>
  <si>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</si>
  <si>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</si>
  <si>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</si>
  <si>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</si>
  <si>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</si>
  <si>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</si>
  <si>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</si>
  <si>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</si>
  <si>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</si>
  <si>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</si>
  <si>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</si>
  <si>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</si>
  <si>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</si>
  <si>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</si>
  <si>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</si>
  <si>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</si>
  <si>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</si>
  <si>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</si>
  <si>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</si>
  <si>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</si>
  <si>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</si>
  <si>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</si>
  <si>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</si>
  <si>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</si>
  <si>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</si>
  <si>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</si>
  <si>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</si>
  <si>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</si>
  <si>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</si>
  <si>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</si>
  <si>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</si>
  <si>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</si>
  <si>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</si>
  <si>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</si>
  <si>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</si>
  <si>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</si>
  <si>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</si>
  <si>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</si>
  <si>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</si>
  <si>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</si>
  <si>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</si>
  <si>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</si>
  <si>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</si>
  <si>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</si>
  <si>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</si>
  <si>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</si>
  <si>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</si>
  <si>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</si>
  <si>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</si>
  <si>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</si>
  <si>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</si>
  <si>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</si>
  <si>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</si>
  <si>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</si>
  <si>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</si>
  <si>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</si>
  <si>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</si>
  <si>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</si>
  <si>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</si>
  <si>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</si>
  <si>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</si>
  <si>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</si>
  <si>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</si>
  <si>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</si>
  <si>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</si>
  <si>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</si>
  <si>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</si>
  <si>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</si>
  <si>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</si>
  <si>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</si>
  <si>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</si>
  <si>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</si>
  <si>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</si>
  <si>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</si>
  <si>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</si>
  <si>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</si>
  <si>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</si>
  <si>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</si>
  <si>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</si>
  <si>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</si>
  <si>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</si>
  <si>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</si>
  <si>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</si>
  <si>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</si>
  <si>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</si>
  <si>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</si>
  <si>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</si>
  <si>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</si>
  <si>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</si>
  <si>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</si>
  <si>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</si>
  <si>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</si>
  <si>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</si>
  <si>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</si>
  <si>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</si>
  <si>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</si>
  <si>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</si>
  <si>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</si>
  <si>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</si>
  <si>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</si>
  <si>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</si>
  <si>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</si>
  <si>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</si>
  <si>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</si>
  <si>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</si>
  <si>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</si>
  <si>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</si>
  <si>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</si>
  <si>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</si>
  <si>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</si>
  <si>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</si>
  <si>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</si>
  <si>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</si>
  <si>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</si>
  <si>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</si>
  <si>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</si>
  <si>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</si>
  <si>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</si>
  <si>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</si>
  <si>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</si>
  <si>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</si>
  <si>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</si>
  <si>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</si>
  <si>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</si>
  <si>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</si>
  <si>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</si>
  <si>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</si>
  <si>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</si>
  <si>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</si>
  <si>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</si>
  <si>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</si>
  <si>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</si>
  <si>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</si>
  <si>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</si>
  <si>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</si>
  <si>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</si>
  <si>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</si>
  <si>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</si>
  <si>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</si>
  <si>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</si>
  <si>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</si>
  <si>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</si>
  <si>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</si>
  <si>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</si>
  <si>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</si>
  <si>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</si>
  <si>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</si>
  <si>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</si>
  <si>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</si>
  <si>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</si>
  <si>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</si>
  <si>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</si>
  <si>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</si>
  <si>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</si>
  <si>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</si>
  <si>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</si>
  <si>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</si>
  <si>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</si>
  <si>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</si>
  <si>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</si>
  <si>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</si>
  <si>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</si>
  <si>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</si>
  <si>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</si>
  <si>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</si>
  <si>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</si>
  <si>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</si>
  <si>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</si>
  <si>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</si>
  <si>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</si>
  <si>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</si>
  <si>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</si>
  <si>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</si>
  <si>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</si>
  <si>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</si>
  <si>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</si>
  <si>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</si>
  <si>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</si>
  <si>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</si>
  <si>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</si>
  <si>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</si>
  <si>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</si>
  <si>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</si>
  <si>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</si>
  <si>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</si>
  <si>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</si>
  <si>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</si>
  <si>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</si>
  <si>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</si>
  <si>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</si>
  <si>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</si>
  <si>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</si>
  <si>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</si>
  <si>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</si>
  <si>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</si>
  <si>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</si>
  <si>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</si>
  <si>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</si>
  <si>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</si>
  <si>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</si>
  <si>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</si>
  <si>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</si>
  <si>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</si>
  <si>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</si>
  <si>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</si>
  <si>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</si>
  <si>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</si>
  <si>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</si>
  <si>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</si>
  <si>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</si>
  <si>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</si>
  <si>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</si>
  <si>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</si>
  <si>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</si>
  <si>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</si>
  <si>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</si>
  <si>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</si>
  <si>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</si>
  <si>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</si>
  <si>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</si>
  <si>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</si>
  <si>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</si>
  <si>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</si>
  <si>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</si>
  <si>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</si>
  <si>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</si>
  <si>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</si>
  <si>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</si>
  <si>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</si>
  <si>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</si>
  <si>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</si>
  <si>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</si>
  <si>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</si>
  <si>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</si>
  <si>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</si>
  <si>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</si>
  <si>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</si>
  <si>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</si>
  <si>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</si>
  <si>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</si>
  <si>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</si>
  <si>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</si>
  <si>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</si>
  <si>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</si>
  <si>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</si>
  <si>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</si>
  <si>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</si>
  <si>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</si>
  <si>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</si>
  <si>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</si>
  <si>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</si>
  <si>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</si>
  <si>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</si>
  <si>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</si>
  <si>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</si>
  <si>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</si>
  <si>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</si>
  <si>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</si>
  <si>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</si>
  <si>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</si>
  <si>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</si>
  <si>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</si>
  <si>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</si>
  <si>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</si>
  <si>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</si>
  <si>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</si>
  <si>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</si>
  <si>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</si>
  <si>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</si>
  <si>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</si>
  <si>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</si>
  <si>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</si>
  <si>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</si>
  <si>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</si>
  <si>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</si>
  <si>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</si>
  <si>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</si>
  <si>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</si>
  <si>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</si>
  <si>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</si>
  <si>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</si>
  <si>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</si>
  <si>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</si>
  <si>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</si>
  <si>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</si>
  <si>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</si>
  <si>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</si>
  <si>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</si>
  <si>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</si>
  <si>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</si>
  <si>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</si>
  <si>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</si>
  <si>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</si>
  <si>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</si>
  <si>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</si>
  <si>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</si>
  <si>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</si>
  <si>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</si>
  <si>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</si>
  <si>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</si>
  <si>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</si>
  <si>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</si>
  <si>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</si>
  <si>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</si>
  <si>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</si>
  <si>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</si>
  <si>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</si>
  <si>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</si>
  <si>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</si>
  <si>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</si>
  <si>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</si>
  <si>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</si>
  <si>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</si>
  <si>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</si>
  <si>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</si>
  <si>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</si>
  <si>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</si>
  <si>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</si>
  <si>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</si>
  <si>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</si>
  <si>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</si>
  <si>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</si>
  <si>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</si>
  <si>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</si>
  <si>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</si>
  <si>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</si>
  <si>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</si>
  <si>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</si>
  <si>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</si>
  <si>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</si>
  <si>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</si>
  <si>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</si>
  <si>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</si>
  <si>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</si>
  <si>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</si>
  <si>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</si>
  <si>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</si>
  <si>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</si>
  <si>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</si>
  <si>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</si>
  <si>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</si>
  <si>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</si>
  <si>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</si>
  <si>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</si>
  <si>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</si>
  <si>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</si>
  <si>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</si>
  <si>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</si>
  <si>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</si>
  <si>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</si>
  <si>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</si>
  <si>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</si>
  <si>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</si>
  <si>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</si>
  <si>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</si>
  <si>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</si>
  <si>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</si>
  <si>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</si>
  <si>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</si>
  <si>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</si>
  <si>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</si>
  <si>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</si>
  <si>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</si>
  <si>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</si>
  <si>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</si>
  <si>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</si>
  <si>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</si>
  <si>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</si>
  <si>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</si>
  <si>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</si>
  <si>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</si>
  <si>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</si>
  <si>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</si>
  <si>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</si>
  <si>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</si>
  <si>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</si>
  <si>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</si>
  <si>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</si>
  <si>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</si>
  <si>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</si>
  <si>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</si>
  <si>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</si>
  <si>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</si>
  <si>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</si>
  <si>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</si>
  <si>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</si>
  <si>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</si>
  <si>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</si>
  <si>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</si>
  <si>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</si>
  <si>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</si>
  <si>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</si>
  <si>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</si>
  <si>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</si>
  <si>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</si>
  <si>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</si>
  <si>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</si>
  <si>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</si>
  <si>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</si>
  <si>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</si>
  <si>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</si>
  <si>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</si>
  <si>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</si>
  <si>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</si>
  <si>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</si>
  <si>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</si>
  <si>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</si>
  <si>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</si>
  <si>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</si>
  <si>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</si>
  <si>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</si>
  <si>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</si>
  <si>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</si>
  <si>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</si>
  <si>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</si>
  <si>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</si>
  <si>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</si>
  <si>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</si>
  <si>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</si>
  <si>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</si>
  <si>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</si>
  <si>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</si>
  <si>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</si>
  <si>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</si>
  <si>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</si>
  <si>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</si>
  <si>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</si>
  <si>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</si>
  <si>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</si>
  <si>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</si>
  <si>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</si>
  <si>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</si>
  <si>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</si>
  <si>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</si>
  <si>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</si>
  <si>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</si>
  <si>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</si>
  <si>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</si>
  <si>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</si>
  <si>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</si>
  <si>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</si>
  <si>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</si>
  <si>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</si>
  <si>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</si>
  <si>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</si>
  <si>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</si>
  <si>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</si>
  <si>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</si>
  <si>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</si>
  <si>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</si>
  <si>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</si>
  <si>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</si>
  <si>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</si>
  <si>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</si>
  <si>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</si>
  <si>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</si>
  <si>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</si>
  <si>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</si>
  <si>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</si>
  <si>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</si>
  <si>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</si>
  <si>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</si>
  <si>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</si>
  <si>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</si>
  <si>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</si>
  <si>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</si>
  <si>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</si>
  <si>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</si>
  <si>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</si>
  <si>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</si>
  <si>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</si>
  <si>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</si>
  <si>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</si>
  <si>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</si>
  <si>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</si>
  <si>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</si>
  <si>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</si>
  <si>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</si>
  <si>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</si>
  <si>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</si>
  <si>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</si>
  <si>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</si>
  <si>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</si>
  <si>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</si>
  <si>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</si>
  <si>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</si>
  <si>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</si>
  <si>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</si>
  <si>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</si>
  <si>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</si>
  <si>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</si>
  <si>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</si>
  <si>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</si>
  <si>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</si>
  <si>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</si>
  <si>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</si>
  <si>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</si>
  <si>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</si>
  <si>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</si>
  <si>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</si>
  <si>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</si>
  <si>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</si>
  <si>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</si>
  <si>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</si>
  <si>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</si>
  <si>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</si>
  <si>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</si>
  <si>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</si>
  <si>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</si>
  <si>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</si>
  <si>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</si>
  <si>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</si>
  <si>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</si>
  <si>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</si>
  <si>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</si>
  <si>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</si>
  <si>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</si>
  <si>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</si>
  <si>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</si>
  <si>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</si>
  <si>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</si>
  <si>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</si>
  <si>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</si>
  <si>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</si>
  <si>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</si>
  <si>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</si>
  <si>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</si>
  <si>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</si>
  <si>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</si>
  <si>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</si>
  <si>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</si>
  <si>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</si>
  <si>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</si>
  <si>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</si>
  <si>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</si>
  <si>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</si>
  <si>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</si>
  <si>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</si>
  <si>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</si>
  <si>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</si>
  <si>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</si>
  <si>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</si>
  <si>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</si>
  <si>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</si>
  <si>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</si>
  <si>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</si>
  <si>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</si>
  <si>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</si>
  <si>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</si>
  <si>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</si>
  <si>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</si>
  <si>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</si>
  <si>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</si>
  <si>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</si>
  <si>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</si>
  <si>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</si>
  <si>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</si>
  <si>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</si>
  <si>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</si>
  <si>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</si>
  <si>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</si>
  <si>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</si>
  <si>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</si>
  <si>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</si>
  <si>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</si>
  <si>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</si>
  <si>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</si>
  <si>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</si>
  <si>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</si>
  <si>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</si>
  <si>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</si>
  <si>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</si>
  <si>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</si>
  <si>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</si>
  <si>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</si>
  <si>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</si>
  <si>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</si>
  <si>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</si>
  <si>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</si>
  <si>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</si>
  <si>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</si>
  <si>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</si>
  <si>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</si>
  <si>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</si>
  <si>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</si>
  <si>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</si>
  <si>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</si>
  <si>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</si>
  <si>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</si>
  <si>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</si>
  <si>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</si>
  <si>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</si>
  <si>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</si>
  <si>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</si>
  <si>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</si>
  <si>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</si>
  <si>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</si>
  <si>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</si>
  <si>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</si>
  <si>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</si>
  <si>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</si>
  <si>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</si>
  <si>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</si>
  <si>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</si>
  <si>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</si>
  <si>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</si>
  <si>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</si>
  <si>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</si>
  <si>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</si>
  <si>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</si>
  <si>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</si>
  <si>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</si>
  <si>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</si>
  <si>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</si>
  <si>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</si>
  <si>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</si>
  <si>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</si>
  <si>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</si>
  <si>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</si>
  <si>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</si>
  <si>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</si>
  <si>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</si>
  <si>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</si>
  <si>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</si>
  <si>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</si>
  <si>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</si>
  <si>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</si>
  <si>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</si>
  <si>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</si>
  <si>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</si>
  <si>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</si>
  <si>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</si>
  <si>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</si>
  <si>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</si>
  <si>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</si>
  <si>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</si>
  <si>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</si>
  <si>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</si>
  <si>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</si>
  <si>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</si>
  <si>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</si>
  <si>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</si>
  <si>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</si>
  <si>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</si>
  <si>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</si>
  <si>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</si>
  <si>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</si>
  <si>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</si>
  <si>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</si>
  <si>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</si>
  <si>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</si>
  <si>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</si>
  <si>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</si>
  <si>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</si>
  <si>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</si>
  <si>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</si>
  <si>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</si>
  <si>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</si>
  <si>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</si>
  <si>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</si>
  <si>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</si>
  <si>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</si>
  <si>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</si>
  <si>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</si>
  <si>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</si>
  <si>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</si>
  <si>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</si>
  <si>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</si>
  <si>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</si>
  <si>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</si>
  <si>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</si>
  <si>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</si>
  <si>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</si>
  <si>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</si>
  <si>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</si>
  <si>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</si>
  <si>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</si>
  <si>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</si>
  <si>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</si>
  <si>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</si>
  <si>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</si>
  <si>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</si>
  <si>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</si>
  <si>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</si>
  <si>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</si>
  <si>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</si>
  <si>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</si>
  <si>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</si>
  <si>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</si>
  <si>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</si>
  <si>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</si>
  <si>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</si>
  <si>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</si>
  <si>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</si>
  <si>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</si>
  <si>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</si>
  <si>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</si>
  <si>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</si>
  <si>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</si>
  <si>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</si>
  <si>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</si>
  <si>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</si>
  <si>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</si>
  <si>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</si>
  <si>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</si>
  <si>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</si>
  <si>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</si>
  <si>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</si>
  <si>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</si>
  <si>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</si>
  <si>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</si>
  <si>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</si>
  <si>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</si>
  <si>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</si>
  <si>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</si>
  <si>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</si>
  <si>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</si>
  <si>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</si>
  <si>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</si>
  <si>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</si>
  <si>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</si>
  <si>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</si>
  <si>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</si>
  <si>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</si>
  <si>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</si>
  <si>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</si>
  <si>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</si>
  <si>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</si>
  <si>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</si>
  <si>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</si>
  <si>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</si>
  <si>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</si>
  <si>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</si>
  <si>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</si>
  <si>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</si>
  <si>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</si>
  <si>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</si>
  <si>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</si>
  <si>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</si>
  <si>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</si>
  <si>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</si>
  <si>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</si>
  <si>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</si>
  <si>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</si>
  <si>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</si>
  <si>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</si>
  <si>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</si>
  <si>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</si>
  <si>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</si>
  <si>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</si>
  <si>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</si>
  <si>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</si>
  <si>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</si>
  <si>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</si>
  <si>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</si>
  <si>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</si>
  <si>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</si>
  <si>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</si>
  <si>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</si>
  <si>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</si>
  <si>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</si>
  <si>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</si>
  <si>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</si>
  <si>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</si>
  <si>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</si>
  <si>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</si>
  <si>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</si>
  <si>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</si>
  <si>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</si>
  <si>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</si>
  <si>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</si>
  <si>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</si>
  <si>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</si>
  <si>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</si>
  <si>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</si>
  <si>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</si>
  <si>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</si>
  <si>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</si>
  <si>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</si>
  <si>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</si>
  <si>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</si>
  <si>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</si>
  <si>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</si>
  <si>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</si>
  <si>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</si>
  <si>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</si>
  <si>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</si>
  <si>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</si>
  <si>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</si>
  <si>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</si>
  <si>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</si>
  <si>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</si>
  <si>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</si>
  <si>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</si>
  <si>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</si>
  <si>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</si>
  <si>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</si>
  <si>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</si>
  <si>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</si>
  <si>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</si>
  <si>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</si>
  <si>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</si>
  <si>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</si>
  <si>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</si>
  <si>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</si>
  <si>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</si>
  <si>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</si>
  <si>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</si>
  <si>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</si>
  <si>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</si>
  <si>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</si>
  <si>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</si>
  <si>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</si>
  <si>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</si>
  <si>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</si>
  <si>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</si>
  <si>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</si>
  <si>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</si>
  <si>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</si>
  <si>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</si>
  <si>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</si>
  <si>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</si>
  <si>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</si>
  <si>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</si>
  <si>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</si>
  <si>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</si>
  <si>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</si>
  <si>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</si>
  <si>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</si>
  <si>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</si>
  <si>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</si>
  <si>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</si>
  <si>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</si>
  <si>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</si>
  <si>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</si>
  <si>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</si>
  <si>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</si>
  <si>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</si>
  <si>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</si>
  <si>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</si>
  <si>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</si>
  <si>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</si>
  <si>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</si>
  <si>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</si>
  <si>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</si>
  <si>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</si>
  <si>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</si>
  <si>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</si>
  <si>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</si>
  <si>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</si>
  <si>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</si>
  <si>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</si>
  <si>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</si>
  <si>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</si>
  <si>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</si>
  <si>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</si>
  <si>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</si>
  <si>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</si>
  <si>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</si>
  <si>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</si>
  <si>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</si>
  <si>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</si>
  <si>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</si>
  <si>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</si>
  <si>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</si>
  <si>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</si>
  <si>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</si>
  <si>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</si>
  <si>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</si>
  <si>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</si>
  <si>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</si>
  <si>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</si>
  <si>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</si>
  <si>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</si>
  <si>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</si>
  <si>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</si>
  <si>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</si>
  <si>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</si>
  <si>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</si>
  <si>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</si>
  <si>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</si>
  <si>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</si>
  <si>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</si>
  <si>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</si>
  <si>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</si>
  <si>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</si>
  <si>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</si>
  <si>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</si>
  <si>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</si>
  <si>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</si>
  <si>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</si>
  <si>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</si>
  <si>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</si>
  <si>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</si>
  <si>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</si>
  <si>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</si>
  <si>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</si>
  <si>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</si>
  <si>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</si>
  <si>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</si>
  <si>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</si>
  <si>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</si>
  <si>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</si>
  <si>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</si>
  <si>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</si>
  <si>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</si>
  <si>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</si>
  <si>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</si>
  <si>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</si>
  <si>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</si>
  <si>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</si>
  <si>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</si>
  <si>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</si>
  <si>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</si>
  <si>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</si>
  <si>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</si>
  <si>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</si>
  <si>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</si>
  <si>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</si>
  <si>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</si>
  <si>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</si>
  <si>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</si>
  <si>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</si>
  <si>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</si>
  <si>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</si>
  <si>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</si>
  <si>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</si>
  <si>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</si>
  <si>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</si>
  <si>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</si>
  <si>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</si>
  <si>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</si>
  <si>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</si>
  <si>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</si>
  <si>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</si>
  <si>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</si>
  <si>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</si>
  <si>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</si>
  <si>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</si>
  <si>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</si>
  <si>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</si>
  <si>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</si>
  <si>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</si>
  <si>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</si>
  <si>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</si>
  <si>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</si>
  <si>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</si>
  <si>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</si>
  <si>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</si>
  <si>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</si>
  <si>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</si>
  <si>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</si>
  <si>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</si>
  <si>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</si>
  <si>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</si>
  <si>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</si>
  <si>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</si>
  <si>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</si>
  <si>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</si>
  <si>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</si>
  <si>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</si>
  <si>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</si>
  <si>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</si>
  <si>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</si>
  <si>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</si>
  <si>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</si>
  <si>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</si>
  <si>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</si>
  <si>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</si>
  <si>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</si>
  <si>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</si>
  <si>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</si>
  <si>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</si>
  <si>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</si>
  <si>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</si>
  <si>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</si>
  <si>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</si>
  <si>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</si>
  <si>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</si>
  <si>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</si>
  <si>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</si>
  <si>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</si>
  <si>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</si>
  <si>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</si>
  <si>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</si>
  <si>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</si>
  <si>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</si>
  <si>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</si>
  <si>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</si>
  <si>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</si>
  <si>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</si>
  <si>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</si>
  <si>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</si>
  <si>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</si>
  <si>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</si>
  <si>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</si>
  <si>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</si>
  <si>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</si>
  <si>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</si>
  <si>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</si>
  <si>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</si>
  <si>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</si>
  <si>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</si>
  <si>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</si>
  <si>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</si>
  <si>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</si>
  <si>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</si>
  <si>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</si>
  <si>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</si>
  <si>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</si>
  <si>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</si>
  <si>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</si>
  <si>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</si>
  <si>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</si>
  <si>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</si>
  <si>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</si>
  <si>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</si>
  <si>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</si>
  <si>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</si>
  <si>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</si>
  <si>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</si>
  <si>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</si>
  <si>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</si>
  <si>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</si>
  <si>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</si>
  <si>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</si>
  <si>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</si>
  <si>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</si>
  <si>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</si>
  <si>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</si>
  <si>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</si>
  <si>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</si>
  <si>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</si>
  <si>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</si>
  <si>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</si>
  <si>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</si>
  <si>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</si>
  <si>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</si>
  <si>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</si>
  <si>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</si>
  <si>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</si>
  <si>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</si>
  <si>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</si>
  <si>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</si>
  <si>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</si>
  <si>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</si>
  <si>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</si>
  <si>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</si>
  <si>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</si>
  <si>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</si>
  <si>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</si>
  <si>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</si>
  <si>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</si>
  <si>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</si>
  <si>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</si>
  <si>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</si>
  <si>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</si>
  <si>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</si>
  <si>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</si>
  <si>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</si>
  <si>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</si>
  <si>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</si>
  <si>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</si>
  <si>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</si>
  <si>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</si>
  <si>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</si>
  <si>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</si>
  <si>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</si>
  <si>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</si>
  <si>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</si>
  <si>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</si>
  <si>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</si>
  <si>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</si>
  <si>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</si>
  <si>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</si>
  <si>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</si>
  <si>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</si>
  <si>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</si>
  <si>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</si>
  <si>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</si>
  <si>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</si>
  <si>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</si>
  <si>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</si>
  <si>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</si>
  <si>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</si>
  <si>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</si>
  <si>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</si>
  <si>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</si>
  <si>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</si>
  <si>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</si>
  <si>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</si>
  <si>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</si>
  <si>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</si>
  <si>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</si>
  <si>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</si>
  <si>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</si>
  <si>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</si>
  <si>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</si>
  <si>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</si>
  <si>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</si>
  <si>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</si>
  <si>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</si>
  <si>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</si>
  <si>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</si>
  <si>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</si>
  <si>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</si>
  <si>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</si>
  <si>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</si>
  <si>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</si>
  <si>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</si>
  <si>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</si>
  <si>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</si>
  <si>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</si>
  <si>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</si>
  <si>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</si>
  <si>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</si>
  <si>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</si>
  <si>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</si>
  <si>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</si>
  <si>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</si>
  <si>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</si>
  <si>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</si>
  <si>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</si>
  <si>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</si>
  <si>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</si>
  <si>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</si>
  <si>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</si>
  <si>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</si>
  <si>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</si>
  <si>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</si>
  <si>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</si>
  <si>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</si>
  <si>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</si>
  <si>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</si>
  <si>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</si>
  <si>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</si>
  <si>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</si>
  <si>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</si>
  <si>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</si>
  <si>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</si>
  <si>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</si>
  <si>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</si>
  <si>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</si>
  <si>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</si>
  <si>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</si>
  <si>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</si>
  <si>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</si>
  <si>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</si>
  <si>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</si>
  <si>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</si>
  <si>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</si>
  <si>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</si>
  <si>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</si>
  <si>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</si>
  <si>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</si>
  <si>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</si>
  <si>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</si>
  <si>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</si>
  <si>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</si>
  <si>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</si>
  <si>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</si>
  <si>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</si>
  <si>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</si>
  <si>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</si>
  <si>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</si>
  <si>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</si>
  <si>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</si>
  <si>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</si>
  <si>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</si>
  <si>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</si>
  <si>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</si>
  <si>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</si>
  <si>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</si>
  <si>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</si>
  <si>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</si>
  <si>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</si>
  <si>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</si>
  <si>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</si>
  <si>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</si>
  <si>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</si>
  <si>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</si>
  <si>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</si>
  <si>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</si>
  <si>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</si>
  <si>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</si>
  <si>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</si>
  <si>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</si>
  <si>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</si>
  <si>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</si>
  <si>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</si>
  <si>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</si>
  <si>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</si>
  <si>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</si>
  <si>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</si>
  <si>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</si>
  <si>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</si>
  <si>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</si>
  <si>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</si>
  <si>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</si>
  <si>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</si>
  <si>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</si>
  <si>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</si>
  <si>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</si>
  <si>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</si>
  <si>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</si>
  <si>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</si>
  <si>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</si>
  <si>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</si>
  <si>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</si>
  <si>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</si>
  <si>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</si>
  <si>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</si>
  <si>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</si>
  <si>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</si>
  <si>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</si>
  <si>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</si>
  <si>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</si>
  <si>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</si>
  <si>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</si>
  <si>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</si>
  <si>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</si>
  <si>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</si>
  <si>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</si>
  <si>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</si>
  <si>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</si>
  <si>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</si>
  <si>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</si>
  <si>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</si>
  <si>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</si>
  <si>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</si>
  <si>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</si>
  <si>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</si>
  <si>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</si>
  <si>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</si>
  <si>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</si>
  <si>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</si>
  <si>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</si>
  <si>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</si>
  <si>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</si>
  <si>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</si>
  <si>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</si>
  <si>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</si>
  <si>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</si>
  <si>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</si>
  <si>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</si>
  <si>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</si>
  <si>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</si>
  <si>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</si>
  <si>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</si>
  <si>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</si>
  <si>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</si>
  <si>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</si>
  <si>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</si>
  <si>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</si>
  <si>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</si>
  <si>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</si>
  <si>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</si>
  <si>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</si>
  <si>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</si>
  <si>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</si>
  <si>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</si>
  <si>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</si>
  <si>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</si>
  <si>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</si>
  <si>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</si>
  <si>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</si>
  <si>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</si>
  <si>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</si>
  <si>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</si>
  <si>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</si>
  <si>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</si>
  <si>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</si>
  <si>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</si>
  <si>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</si>
  <si>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</si>
  <si>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</si>
  <si>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</si>
  <si>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</si>
  <si>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</si>
  <si>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</si>
  <si>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</si>
  <si>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</si>
  <si>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</si>
  <si>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</si>
  <si>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</si>
  <si>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</si>
  <si>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</si>
  <si>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</si>
  <si>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</si>
  <si>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</si>
  <si>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</si>
  <si>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</si>
  <si>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</si>
  <si>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</si>
  <si>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</si>
  <si>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</si>
  <si>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</si>
  <si>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</si>
  <si>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</si>
  <si>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</si>
  <si>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</si>
  <si>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</si>
  <si>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</si>
  <si>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</si>
  <si>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</si>
  <si>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</si>
  <si>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</si>
  <si>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</si>
  <si>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</si>
  <si>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</si>
  <si>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</si>
  <si>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</si>
  <si>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</si>
  <si>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</si>
  <si>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</si>
  <si>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</si>
  <si>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</si>
  <si>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</si>
  <si>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</si>
  <si>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</si>
  <si>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</si>
  <si>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</si>
  <si>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</si>
  <si>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</si>
  <si>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</si>
  <si>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</si>
  <si>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</si>
  <si>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</si>
  <si>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</si>
  <si>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</si>
  <si>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</si>
  <si>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</si>
  <si>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</si>
  <si>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</si>
  <si>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</si>
  <si>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</si>
  <si>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</si>
  <si>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</si>
  <si>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</si>
  <si>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</si>
  <si>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</si>
  <si>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</si>
  <si>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</si>
  <si>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</si>
  <si>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</si>
  <si>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</si>
  <si>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</si>
  <si>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</si>
  <si>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</si>
  <si>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</si>
  <si>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</si>
  <si>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</si>
  <si>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</si>
  <si>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</si>
  <si>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</si>
  <si>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</si>
  <si>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</si>
  <si>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</si>
  <si>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</si>
  <si>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</si>
  <si>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</si>
  <si>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</si>
  <si>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</si>
  <si>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</si>
  <si>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</si>
  <si>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</si>
  <si>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</si>
  <si>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</si>
  <si>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</si>
  <si>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</si>
  <si>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</si>
  <si>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</si>
  <si>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</si>
  <si>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</si>
  <si>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</si>
  <si>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</si>
  <si>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</si>
  <si>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</si>
  <si>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</si>
  <si>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</si>
  <si>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</si>
  <si>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</si>
  <si>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</si>
  <si>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</si>
  <si>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</si>
  <si>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</si>
  <si>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</si>
  <si>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</si>
  <si>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</si>
  <si>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</si>
  <si>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</si>
  <si>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</si>
  <si>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</si>
  <si>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</si>
  <si>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</si>
  <si>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</si>
  <si>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</si>
  <si>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</si>
  <si>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</si>
  <si>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</si>
  <si>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</si>
  <si>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</si>
  <si>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</si>
  <si>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</si>
  <si>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</si>
  <si>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</si>
  <si>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</si>
  <si>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</si>
  <si>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</si>
  <si>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</si>
  <si>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</si>
  <si>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</si>
  <si>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</si>
  <si>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</si>
  <si>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</si>
  <si>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</si>
  <si>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</si>
  <si>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</si>
  <si>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</si>
  <si>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</si>
  <si>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</si>
  <si>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</si>
  <si>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</si>
  <si>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</si>
  <si>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</si>
  <si>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</si>
  <si>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</si>
  <si>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</si>
  <si>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</si>
  <si>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</si>
  <si>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</si>
  <si>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</si>
  <si>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</si>
  <si>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</si>
  <si>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</si>
  <si>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</si>
  <si>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</si>
  <si>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</si>
  <si>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</si>
  <si>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</si>
  <si>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</si>
  <si>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</si>
  <si>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</si>
  <si>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</si>
  <si>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</si>
  <si>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</si>
  <si>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</si>
  <si>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</si>
  <si>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</si>
  <si>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</si>
  <si>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</si>
  <si>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</si>
  <si>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</si>
  <si>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</si>
  <si>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</si>
  <si>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</si>
  <si>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</si>
  <si>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</si>
  <si>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</si>
  <si>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</si>
  <si>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</si>
  <si>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</si>
  <si>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</si>
  <si>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</si>
  <si>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</si>
  <si>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</si>
  <si>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</si>
  <si>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</si>
  <si>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</si>
  <si>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</si>
  <si>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</si>
  <si>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</si>
  <si>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</si>
  <si>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</si>
  <si>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</si>
  <si>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</si>
  <si>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</si>
  <si>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</si>
  <si>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</si>
  <si>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</si>
  <si>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</si>
  <si>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</si>
  <si>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</si>
  <si>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</si>
  <si>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</si>
  <si>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</si>
  <si>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</si>
  <si>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</si>
  <si>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</si>
  <si>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</si>
  <si>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</si>
  <si>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</si>
  <si>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</si>
  <si>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</si>
  <si>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</si>
  <si>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</si>
  <si>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</si>
  <si>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</si>
  <si>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</si>
  <si>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</si>
  <si>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</si>
  <si>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</si>
  <si>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</si>
  <si>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</si>
  <si>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</si>
  <si>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</si>
  <si>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</si>
  <si>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</si>
  <si>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</si>
  <si>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</si>
  <si>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</si>
  <si>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</si>
  <si>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</si>
  <si>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</si>
  <si>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</si>
  <si>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</si>
  <si>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</si>
  <si>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</si>
  <si>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</si>
  <si>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</si>
  <si>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</si>
  <si>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</si>
  <si>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</si>
  <si>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</si>
  <si>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</si>
  <si>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</si>
  <si>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</si>
  <si>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</si>
  <si>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</si>
  <si>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</si>
  <si>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</si>
  <si>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</si>
  <si>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</si>
  <si>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</si>
  <si>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</si>
  <si>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</si>
  <si>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</si>
  <si>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</si>
  <si>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</si>
  <si>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</si>
  <si>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</si>
  <si>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</si>
  <si>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</si>
  <si>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</si>
  <si>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</si>
  <si>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</si>
  <si>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</si>
  <si>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</si>
  <si>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</si>
  <si>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</si>
  <si>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</si>
  <si>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</si>
  <si>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</si>
  <si>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</si>
  <si>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</si>
  <si>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</si>
  <si>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</si>
  <si>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</si>
  <si>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</si>
  <si>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</si>
  <si>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</si>
  <si>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</si>
  <si>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</si>
  <si>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</si>
  <si>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</si>
  <si>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</si>
  <si>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</si>
  <si>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</si>
  <si>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</si>
  <si>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</si>
  <si>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</si>
  <si>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</si>
  <si>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</si>
  <si>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</si>
  <si>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</si>
  <si>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</si>
  <si>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</si>
  <si>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</si>
  <si>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</si>
  <si>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</si>
  <si>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</si>
  <si>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</si>
  <si>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</si>
  <si>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</si>
  <si>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</si>
  <si>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</si>
  <si>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</si>
  <si>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</si>
  <si>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</si>
  <si>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</si>
  <si>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</si>
  <si>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</si>
  <si>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</si>
  <si>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</si>
  <si>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</si>
  <si>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</si>
  <si>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</si>
  <si>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</si>
  <si>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</si>
  <si>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</si>
  <si>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</si>
  <si>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</si>
  <si>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</si>
  <si>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</si>
  <si>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</si>
  <si>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</si>
  <si>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</si>
  <si>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</si>
  <si>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</si>
  <si>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</si>
  <si>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</si>
  <si>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</si>
  <si>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</si>
  <si>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</si>
  <si>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</si>
  <si>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</si>
  <si>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</si>
  <si>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</si>
  <si>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</si>
  <si>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</si>
  <si>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</si>
  <si>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</si>
  <si>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</si>
  <si>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</si>
  <si>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</si>
  <si>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</si>
  <si>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</si>
  <si>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</si>
  <si>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</si>
  <si>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</si>
  <si>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</si>
  <si>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</si>
  <si>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</si>
  <si>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</si>
  <si>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</si>
  <si>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</si>
  <si>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</si>
  <si>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</si>
  <si>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</si>
  <si>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</si>
  <si>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</si>
  <si>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</si>
  <si>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</si>
  <si>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</si>
  <si>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</si>
  <si>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</si>
  <si>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</si>
  <si>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</si>
  <si>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</si>
  <si>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</si>
  <si>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</si>
  <si>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</si>
  <si>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</si>
  <si>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</si>
  <si>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</si>
  <si>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</si>
  <si>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</si>
  <si>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</si>
  <si>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</si>
  <si>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</si>
  <si>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</si>
  <si>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</si>
  <si>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</si>
  <si>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</si>
  <si>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</si>
  <si>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</si>
  <si>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</si>
  <si>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</si>
  <si>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</si>
  <si>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</si>
  <si>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</si>
  <si>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</si>
  <si>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</si>
  <si>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</si>
  <si>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</si>
  <si>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</si>
  <si>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</si>
  <si>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</si>
  <si>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</si>
  <si>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</si>
  <si>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</si>
  <si>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</si>
  <si>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</si>
  <si>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</si>
  <si>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</si>
  <si>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</si>
  <si>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</si>
  <si>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</si>
  <si>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</si>
  <si>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</si>
  <si>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</si>
  <si>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</si>
  <si>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</si>
  <si>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</si>
  <si>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</si>
  <si>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</si>
  <si>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</si>
  <si>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</si>
  <si>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</si>
  <si>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</si>
  <si>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</si>
  <si>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</si>
  <si>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</si>
  <si>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</si>
  <si>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</si>
  <si>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</si>
  <si>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</si>
  <si>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</si>
  <si>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</si>
  <si>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</si>
  <si>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</si>
  <si>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</si>
  <si>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</si>
  <si>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</si>
  <si>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</si>
  <si>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</si>
  <si>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</si>
  <si>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</si>
  <si>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</si>
  <si>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</si>
  <si>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</si>
  <si>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</si>
  <si>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</si>
  <si>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</si>
  <si>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</si>
  <si>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</si>
  <si>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</si>
  <si>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</si>
  <si>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</si>
  <si>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</si>
  <si>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</si>
  <si>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</si>
  <si>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</si>
  <si>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</si>
  <si>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</si>
  <si>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</si>
  <si>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</si>
  <si>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</si>
  <si>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</si>
  <si>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</si>
  <si>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</si>
  <si>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</si>
  <si>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</si>
  <si>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</si>
  <si>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</si>
  <si>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</si>
  <si>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</si>
  <si>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</si>
  <si>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</si>
  <si>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</si>
  <si>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</si>
  <si>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</si>
  <si>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</si>
  <si>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</si>
  <si>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</si>
  <si>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</si>
  <si>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</si>
  <si>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</si>
  <si>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</si>
  <si>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</si>
  <si>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</si>
  <si>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</si>
  <si>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</si>
  <si>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</si>
  <si>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</si>
  <si>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</si>
  <si>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</si>
  <si>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</si>
  <si>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</si>
  <si>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</si>
  <si>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</si>
  <si>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</si>
  <si>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</si>
  <si>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</si>
  <si>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</si>
  <si>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</si>
  <si>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</si>
  <si>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</si>
  <si>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</si>
  <si>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</si>
  <si>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</si>
  <si>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</si>
  <si>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</si>
  <si>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</si>
  <si>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</si>
  <si>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</si>
  <si>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</si>
  <si>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</si>
  <si>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</si>
  <si>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</si>
  <si>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</si>
  <si>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</si>
  <si>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</si>
  <si>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</si>
  <si>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</si>
  <si>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</si>
  <si>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</si>
  <si>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</si>
  <si>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</si>
  <si>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</si>
  <si>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</si>
  <si>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</si>
  <si>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</si>
  <si>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</si>
  <si>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</si>
  <si>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</si>
  <si>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</si>
  <si>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</si>
  <si>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</si>
  <si>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</si>
  <si>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</si>
  <si>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</si>
  <si>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</si>
  <si>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</si>
  <si>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</si>
  <si>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</si>
  <si>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</si>
  <si>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</si>
  <si>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</si>
  <si>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</si>
  <si>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</si>
  <si>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</si>
  <si>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</si>
  <si>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</si>
  <si>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</si>
  <si>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</si>
  <si>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</si>
  <si>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</si>
  <si>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</si>
  <si>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</si>
  <si>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</si>
  <si>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</si>
  <si>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</si>
  <si>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</si>
  <si>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</si>
  <si>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</si>
  <si>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</si>
  <si>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</si>
  <si>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</si>
  <si>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</si>
  <si>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</si>
  <si>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</si>
  <si>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</si>
  <si>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</si>
  <si>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</si>
  <si>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</si>
  <si>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</si>
  <si>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</si>
  <si>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</si>
  <si>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</si>
  <si>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</si>
  <si>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</si>
  <si>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</si>
  <si>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</si>
  <si>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</si>
  <si>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</si>
  <si>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</si>
  <si>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</si>
  <si>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</si>
  <si>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</si>
  <si>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</si>
  <si>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</si>
  <si>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</si>
  <si>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</si>
  <si>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</si>
  <si>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</si>
  <si>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</si>
  <si>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</si>
  <si>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</si>
  <si>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</si>
  <si>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</si>
  <si>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</si>
  <si>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</si>
  <si>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</si>
  <si>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</si>
  <si>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</si>
  <si>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</si>
  <si>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</si>
  <si>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</si>
  <si>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</si>
  <si>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</si>
  <si>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</si>
  <si>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</si>
  <si>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</si>
  <si>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</si>
  <si>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</si>
  <si>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</si>
  <si>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</si>
  <si>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</si>
  <si>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</si>
  <si>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</si>
  <si>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</si>
  <si>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</si>
  <si>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</si>
  <si>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</si>
  <si>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</si>
  <si>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</si>
  <si>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</si>
  <si>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</si>
  <si>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</si>
  <si>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</si>
  <si>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</si>
  <si>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</si>
  <si>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</si>
  <si>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</si>
  <si>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</si>
  <si>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</si>
  <si>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</si>
  <si>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</si>
  <si>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</si>
  <si>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</si>
  <si>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</si>
  <si>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</si>
  <si>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</si>
  <si>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</si>
  <si>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</si>
  <si>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</si>
  <si>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</si>
  <si>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</si>
  <si>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</si>
  <si>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</si>
  <si>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</si>
  <si>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</si>
  <si>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</si>
  <si>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</si>
  <si>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</si>
  <si>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</si>
  <si>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</si>
  <si>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</si>
  <si>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</si>
  <si>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</si>
  <si>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</si>
  <si>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</si>
  <si>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</si>
  <si>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</si>
  <si>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</si>
  <si>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</si>
  <si>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</si>
  <si>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</si>
  <si>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</si>
  <si>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</si>
  <si>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</si>
  <si>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</si>
  <si>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</si>
  <si>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</si>
  <si>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</si>
  <si>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</si>
  <si>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</si>
  <si>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</si>
  <si>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</si>
  <si>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</si>
  <si>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</si>
  <si>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</si>
  <si>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</si>
  <si>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</si>
  <si>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</si>
  <si>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</si>
  <si>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</si>
  <si>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</si>
  <si>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</si>
  <si>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</si>
  <si>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</si>
  <si>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</si>
  <si>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</si>
  <si>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</si>
  <si>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</si>
  <si>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</si>
  <si>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</si>
  <si>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</si>
  <si>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</si>
  <si>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</si>
  <si>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</si>
  <si>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</si>
  <si>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</si>
  <si>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</si>
  <si>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</si>
  <si>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</si>
  <si>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</si>
  <si>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</si>
  <si>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</si>
  <si>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</si>
  <si>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</si>
  <si>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</si>
  <si>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</si>
  <si>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</si>
  <si>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</si>
  <si>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</si>
  <si>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</si>
  <si>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</si>
  <si>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</si>
  <si>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</si>
  <si>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</si>
  <si>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</si>
  <si>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</si>
  <si>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</si>
  <si>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</si>
  <si>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</si>
  <si>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</si>
  <si>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</si>
  <si>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</si>
  <si>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</si>
  <si>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</si>
  <si>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</si>
  <si>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</si>
  <si>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</si>
  <si>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</si>
  <si>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</si>
  <si>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</si>
  <si>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</si>
  <si>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</si>
  <si>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</si>
  <si>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</si>
  <si>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</si>
  <si>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</si>
  <si>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</si>
  <si>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</si>
  <si>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</si>
  <si>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</si>
  <si>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</si>
  <si>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</si>
  <si>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</si>
  <si>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</si>
  <si>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</si>
  <si>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</si>
  <si>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</si>
  <si>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</si>
  <si>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</si>
  <si>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</si>
  <si>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</si>
  <si>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</si>
  <si>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</si>
  <si>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</si>
  <si>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</si>
  <si>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</si>
  <si>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</si>
  <si>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</si>
  <si>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</si>
  <si>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</si>
  <si>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</si>
  <si>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</si>
  <si>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</si>
  <si>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</si>
  <si>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</si>
  <si>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</si>
  <si>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</si>
  <si>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</si>
  <si>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</si>
  <si>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</si>
  <si>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</si>
  <si>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</si>
  <si>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</si>
  <si>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</si>
  <si>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</si>
  <si>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</si>
  <si>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</si>
  <si>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</si>
  <si>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</si>
  <si>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</si>
  <si>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</si>
  <si>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</si>
  <si>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</si>
  <si>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</si>
  <si>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</si>
  <si>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</si>
  <si>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</si>
  <si>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</si>
  <si>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</si>
  <si>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</si>
  <si>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</si>
  <si>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</si>
  <si>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</si>
  <si>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</si>
  <si>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</si>
  <si>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</si>
  <si>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</si>
  <si>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</si>
  <si>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</si>
  <si>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</si>
  <si>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</si>
  <si>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</si>
  <si>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</si>
  <si>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</si>
  <si>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</si>
  <si>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</si>
  <si>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</si>
  <si>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</si>
  <si>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</si>
  <si>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</si>
  <si>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</si>
  <si>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</si>
  <si>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</si>
  <si>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</si>
  <si>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</si>
  <si>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</si>
  <si>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</si>
  <si>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</si>
  <si>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</si>
  <si>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</si>
  <si>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</si>
  <si>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</si>
  <si>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</si>
  <si>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</si>
  <si>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</si>
  <si>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</si>
  <si>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</si>
  <si>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</si>
  <si>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</si>
  <si>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</si>
  <si>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</si>
  <si>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</si>
  <si>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</si>
  <si>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</si>
  <si>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</si>
  <si>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</si>
  <si>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</si>
  <si>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</si>
  <si>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</si>
  <si>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</si>
  <si>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</si>
  <si>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</si>
  <si>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</si>
  <si>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</si>
  <si>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</si>
  <si>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</si>
  <si>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</si>
  <si>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</si>
  <si>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</si>
  <si>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</si>
  <si>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</si>
  <si>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</si>
  <si>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</si>
  <si>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</si>
  <si>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</si>
  <si>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</si>
  <si>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</si>
  <si>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</si>
  <si>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</si>
  <si>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</si>
  <si>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</si>
  <si>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</si>
  <si>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</si>
  <si>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</si>
  <si>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</si>
  <si>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</si>
  <si>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</si>
  <si>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</si>
  <si>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</si>
  <si>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</si>
  <si>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</si>
  <si>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</si>
  <si>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</si>
  <si>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</si>
  <si>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</si>
  <si>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</si>
  <si>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</si>
  <si>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</si>
  <si>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</si>
  <si>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</si>
  <si>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</si>
  <si>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</si>
  <si>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</si>
  <si>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</si>
  <si>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</si>
  <si>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</si>
  <si>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</si>
  <si>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</si>
  <si>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</si>
  <si>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</si>
  <si>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</si>
  <si>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</si>
  <si>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</si>
  <si>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</si>
  <si>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</si>
  <si>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</si>
  <si>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</si>
  <si>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</si>
  <si>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</si>
  <si>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</si>
  <si>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</si>
  <si>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</si>
  <si>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</si>
  <si>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</si>
  <si>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</si>
  <si>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</si>
  <si>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</si>
  <si>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</si>
  <si>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</si>
  <si>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</si>
  <si>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</si>
  <si>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</si>
  <si>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</si>
  <si>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</si>
  <si>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</si>
  <si>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</si>
  <si>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</si>
  <si>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</si>
  <si>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</si>
  <si>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</si>
  <si>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</si>
  <si>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</si>
  <si>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</si>
  <si>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</si>
  <si>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</si>
  <si>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</si>
  <si>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</si>
  <si>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</si>
  <si>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</si>
  <si>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</si>
  <si>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</si>
  <si>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</si>
  <si>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</si>
  <si>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</si>
  <si>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</si>
  <si>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</si>
  <si>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</si>
  <si>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</si>
  <si>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</si>
  <si>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</si>
  <si>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</si>
  <si>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</si>
  <si>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</si>
  <si>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</si>
  <si>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</si>
  <si>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</si>
  <si>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</si>
  <si>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</si>
  <si>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</si>
  <si>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</si>
  <si>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</si>
  <si>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</si>
  <si>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</si>
  <si>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</si>
  <si>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</si>
  <si>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</si>
  <si>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</si>
  <si>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</si>
  <si>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</si>
  <si>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</si>
  <si>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</si>
  <si>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</si>
  <si>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</si>
  <si>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</si>
  <si>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</si>
  <si>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</si>
  <si>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</si>
  <si>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</si>
  <si>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</si>
  <si>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</si>
  <si>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</si>
  <si>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</si>
  <si>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</si>
  <si>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</si>
  <si>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</si>
  <si>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</si>
  <si>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</si>
  <si>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</si>
  <si>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</si>
  <si>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</si>
  <si>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</si>
  <si>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</si>
  <si>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</si>
  <si>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</si>
  <si>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</si>
  <si>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</si>
  <si>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</si>
  <si>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</si>
  <si>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</si>
  <si>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</si>
  <si>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</si>
  <si>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</si>
  <si>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</si>
  <si>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</si>
  <si>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</si>
  <si>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</si>
  <si>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</si>
  <si>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</si>
  <si>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</si>
  <si>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</si>
  <si>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</si>
  <si>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</si>
  <si>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</si>
  <si>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</si>
  <si>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</si>
  <si>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</si>
  <si>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</si>
  <si>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</si>
  <si>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</si>
  <si>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</si>
  <si>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</si>
  <si>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</si>
  <si>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</si>
  <si>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</si>
  <si>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</si>
  <si>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</si>
  <si>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</si>
  <si>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</si>
  <si>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</si>
  <si>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</si>
  <si>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</si>
  <si>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</si>
  <si>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</si>
  <si>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</si>
  <si>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</si>
  <si>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</si>
  <si>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</si>
  <si>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</si>
  <si>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</si>
  <si>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</si>
  <si>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</si>
  <si>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</si>
  <si>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</si>
  <si>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</si>
  <si>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</si>
  <si>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</si>
  <si>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</si>
  <si>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</si>
  <si>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</si>
  <si>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</si>
  <si>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</si>
  <si>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</si>
  <si>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</si>
  <si>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</si>
  <si>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</si>
  <si>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</si>
  <si>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</si>
  <si>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</si>
  <si>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</si>
  <si>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</si>
  <si>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</si>
  <si>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</si>
  <si>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</si>
  <si>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</si>
  <si>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</si>
  <si>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</si>
  <si>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</si>
  <si>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</si>
  <si>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</si>
  <si>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</si>
  <si>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</si>
  <si>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</si>
  <si>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</si>
  <si>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</si>
  <si>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</si>
  <si>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</si>
  <si>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</si>
  <si>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</si>
  <si>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</si>
  <si>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</si>
  <si>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</si>
  <si>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</si>
  <si>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</si>
  <si>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</si>
  <si>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</si>
  <si>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</si>
  <si>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</si>
  <si>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</si>
  <si>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</si>
  <si>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</si>
  <si>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</si>
  <si>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</si>
  <si>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</si>
  <si>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</si>
  <si>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</si>
  <si>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</si>
  <si>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</si>
  <si>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</si>
  <si>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</si>
  <si>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</si>
  <si>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</si>
  <si>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</si>
  <si>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</si>
  <si>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</si>
  <si>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</si>
  <si>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</si>
  <si>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</si>
  <si>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</si>
  <si>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</si>
  <si>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</si>
  <si>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</si>
  <si>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</si>
  <si>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</si>
  <si>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</si>
  <si>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</si>
  <si>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</si>
  <si>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</si>
  <si>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</si>
  <si>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</si>
  <si>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</si>
  <si>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</si>
  <si>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</si>
  <si>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</si>
  <si>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</si>
  <si>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</si>
  <si>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</si>
  <si>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</si>
  <si>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</si>
  <si>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</si>
  <si>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</si>
  <si>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</si>
  <si>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</si>
  <si>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</si>
  <si>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</si>
  <si>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</si>
  <si>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</si>
  <si>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</si>
  <si>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</si>
  <si>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</si>
  <si>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</si>
  <si>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</si>
  <si>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</si>
  <si>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</si>
  <si>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</si>
  <si>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</si>
  <si>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</si>
  <si>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</si>
  <si>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</si>
  <si>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</si>
  <si>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</si>
  <si>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</si>
  <si>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</si>
  <si>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</si>
  <si>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</si>
  <si>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</si>
  <si>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</si>
  <si>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</si>
  <si>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</si>
  <si>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</si>
  <si>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</si>
  <si>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</si>
  <si>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</si>
  <si>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</si>
  <si>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</si>
  <si>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</si>
  <si>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</si>
  <si>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</si>
  <si>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</si>
  <si>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</si>
  <si>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</si>
  <si>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</si>
  <si>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</si>
  <si>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</si>
  <si>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</si>
  <si>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</si>
  <si>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</si>
  <si>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</si>
  <si>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</si>
  <si>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</si>
  <si>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</si>
  <si>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</si>
  <si>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</si>
  <si>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</si>
  <si>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</si>
  <si>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</si>
  <si>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</si>
  <si>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</si>
  <si>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</si>
  <si>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</si>
  <si>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</si>
  <si>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</si>
  <si>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</si>
  <si>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</si>
  <si>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</si>
  <si>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</si>
  <si>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</si>
  <si>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</si>
  <si>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</si>
  <si>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</si>
  <si>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</si>
  <si>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</si>
  <si>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</si>
  <si>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</si>
  <si>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</si>
  <si>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</si>
  <si>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</si>
  <si>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</si>
  <si>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</si>
  <si>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</si>
  <si>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</si>
  <si>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</si>
  <si>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</si>
  <si>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</si>
  <si>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</si>
  <si>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</si>
  <si>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</si>
  <si>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</si>
  <si>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</si>
  <si>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</si>
  <si>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</si>
  <si>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</si>
  <si>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</si>
  <si>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</si>
  <si>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</si>
  <si>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</si>
  <si>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</si>
  <si>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</si>
  <si>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</si>
  <si>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</si>
  <si>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</si>
  <si>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</si>
  <si>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</si>
  <si>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</si>
  <si>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</si>
  <si>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</si>
  <si>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</si>
  <si>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</si>
  <si>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</si>
  <si>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</si>
  <si>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</si>
  <si>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</si>
  <si>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</si>
  <si>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</si>
  <si>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</si>
  <si>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</si>
  <si>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</si>
  <si>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</si>
  <si>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</si>
  <si>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</si>
  <si>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</si>
  <si>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</si>
  <si>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</si>
  <si>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</si>
  <si>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</si>
  <si>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</si>
  <si>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</si>
  <si>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</si>
  <si>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</si>
  <si>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</si>
  <si>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</si>
  <si>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</si>
  <si>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</si>
  <si>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</si>
  <si>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</si>
  <si>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</si>
  <si>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</si>
  <si>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</si>
  <si>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</si>
  <si>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</si>
  <si>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</si>
  <si>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</si>
  <si>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</si>
  <si>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</si>
  <si>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</si>
  <si>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</si>
  <si>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</si>
  <si>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</si>
  <si>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</si>
  <si>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</si>
  <si>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</si>
  <si>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</si>
  <si>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</si>
  <si>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</si>
  <si>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</si>
  <si>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</si>
  <si>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</si>
  <si>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</si>
  <si>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</si>
  <si>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</si>
  <si>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</si>
  <si>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</si>
  <si>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</si>
  <si>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</si>
  <si>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</si>
  <si>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</si>
  <si>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</si>
  <si>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</si>
  <si>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</si>
  <si>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</si>
  <si>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</si>
  <si>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</si>
  <si>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</si>
  <si>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</si>
  <si>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</si>
  <si>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</si>
  <si>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</si>
  <si>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</si>
  <si>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</si>
  <si>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</si>
  <si>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</si>
  <si>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</si>
  <si>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</si>
  <si>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</si>
  <si>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</si>
  <si>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</si>
  <si>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</si>
  <si>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</si>
  <si>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</si>
  <si>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</si>
  <si>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</si>
  <si>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</si>
  <si>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</si>
  <si>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</si>
  <si>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</si>
  <si>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</si>
  <si>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</si>
  <si>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</si>
  <si>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</si>
  <si>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</si>
  <si>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</si>
  <si>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</si>
  <si>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</si>
  <si>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</si>
  <si>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</si>
  <si>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</si>
  <si>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</si>
  <si>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</si>
  <si>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</si>
  <si>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</si>
  <si>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</si>
  <si>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</si>
  <si>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</si>
  <si>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</si>
  <si>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</si>
  <si>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</si>
  <si>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</si>
  <si>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</si>
  <si>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</si>
  <si>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</si>
  <si>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</si>
  <si>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</si>
  <si>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</si>
  <si>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</si>
  <si>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</si>
  <si>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</si>
  <si>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</si>
  <si>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</si>
  <si>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</si>
  <si>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</si>
  <si>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</si>
  <si>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</si>
  <si>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</si>
  <si>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</si>
  <si>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</si>
  <si>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</si>
  <si>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</si>
  <si>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</si>
  <si>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</si>
  <si>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</si>
  <si>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</si>
  <si>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</si>
  <si>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</si>
  <si>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</si>
  <si>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</si>
  <si>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</si>
  <si>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</si>
  <si>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</si>
  <si>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</si>
  <si>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</si>
  <si>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</si>
  <si>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</si>
  <si>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</si>
  <si>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</si>
  <si>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</si>
  <si>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</si>
  <si>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</si>
  <si>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</si>
  <si>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</si>
  <si>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</si>
  <si>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</si>
  <si>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</si>
  <si>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</si>
  <si>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</si>
  <si>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</si>
  <si>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</si>
  <si>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</si>
  <si>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</si>
  <si>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</si>
  <si>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</si>
  <si>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</si>
  <si>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</si>
  <si>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</si>
  <si>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</si>
  <si>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</si>
  <si>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</si>
  <si>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</si>
  <si>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</si>
  <si>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</si>
  <si>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</si>
  <si>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</si>
  <si>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</si>
  <si>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</si>
  <si>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</si>
  <si>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</si>
  <si>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</si>
  <si>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</si>
  <si>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</si>
  <si>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</si>
  <si>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</si>
  <si>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</si>
  <si>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</si>
  <si>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</si>
  <si>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</si>
  <si>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</si>
  <si>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</si>
  <si>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</si>
  <si>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</si>
  <si>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</si>
  <si>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</si>
  <si>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</si>
  <si>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</si>
  <si>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</si>
  <si>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</si>
  <si>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</si>
  <si>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</si>
  <si>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</si>
  <si>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</si>
  <si>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</si>
  <si>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</si>
  <si>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</si>
  <si>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</si>
  <si>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</si>
  <si>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</si>
  <si>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</si>
  <si>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</si>
  <si>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</si>
  <si>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</si>
  <si>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</si>
  <si>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</si>
  <si>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</si>
  <si>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</si>
  <si>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</si>
  <si>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</si>
  <si>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</si>
  <si>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</si>
  <si>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</si>
  <si>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</si>
  <si>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</si>
  <si>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</si>
  <si>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</si>
  <si>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</si>
  <si>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</si>
  <si>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</si>
  <si>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</si>
  <si>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</si>
  <si>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</si>
  <si>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</si>
  <si>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</si>
  <si>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</si>
  <si>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</si>
  <si>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</si>
  <si>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</si>
  <si>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</si>
  <si>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</si>
  <si>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</si>
  <si>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</si>
  <si>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</si>
  <si>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</si>
  <si>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</si>
  <si>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</si>
  <si>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</si>
  <si>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</si>
  <si>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</si>
  <si>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</si>
  <si>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</si>
  <si>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</si>
  <si>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</si>
  <si>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</si>
  <si>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</si>
  <si>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</si>
  <si>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</si>
  <si>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</si>
  <si>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</si>
  <si>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</si>
  <si>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</si>
  <si>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</si>
  <si>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</si>
  <si>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</si>
  <si>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</si>
  <si>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</si>
  <si>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</si>
  <si>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</si>
  <si>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</si>
  <si>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</si>
  <si>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</si>
  <si>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</si>
  <si>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</si>
  <si>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</si>
  <si>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</si>
  <si>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</si>
  <si>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</si>
  <si>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</si>
  <si>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</si>
  <si>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</si>
  <si>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</si>
  <si>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</si>
  <si>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</si>
  <si>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</si>
  <si>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</si>
  <si>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</si>
  <si>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</si>
  <si>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</si>
  <si>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</si>
  <si>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</si>
  <si>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</si>
  <si>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</si>
  <si>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</si>
  <si>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</si>
  <si>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</si>
  <si>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</si>
  <si>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</si>
  <si>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</si>
  <si>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</si>
  <si>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</si>
  <si>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</si>
  <si>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</si>
  <si>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</si>
  <si>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</si>
  <si>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</si>
  <si>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</si>
  <si>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</si>
  <si>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</si>
  <si>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</si>
  <si>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</si>
  <si>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</si>
  <si>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</si>
  <si>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</si>
  <si>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</si>
  <si>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</si>
  <si>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</si>
  <si>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</si>
  <si>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</si>
  <si>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</si>
  <si>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</si>
  <si>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</si>
  <si>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</si>
  <si>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</si>
  <si>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</si>
  <si>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</si>
  <si>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</si>
  <si>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</si>
  <si>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</si>
  <si>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</si>
  <si>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</si>
  <si>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</si>
  <si>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</si>
  <si>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</si>
  <si>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</si>
  <si>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</si>
  <si>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</si>
  <si>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</si>
  <si>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</si>
  <si>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</si>
  <si>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</si>
  <si>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</si>
  <si>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</si>
  <si>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</si>
  <si>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</si>
  <si>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</si>
  <si>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</si>
  <si>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</si>
  <si>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</si>
  <si>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</si>
  <si>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</si>
  <si>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</si>
  <si>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</si>
  <si>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</si>
  <si>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</si>
  <si>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</si>
  <si>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</si>
  <si>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</si>
  <si>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</si>
  <si>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</si>
  <si>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</si>
  <si>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</si>
  <si>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</si>
  <si>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</si>
  <si>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</si>
  <si>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</si>
  <si>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</si>
  <si>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</si>
  <si>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</si>
  <si>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</si>
  <si>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</si>
  <si>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</si>
  <si>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</si>
  <si>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</si>
  <si>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</si>
  <si>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</si>
  <si>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</si>
  <si>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</si>
  <si>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</si>
  <si>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</si>
  <si>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</si>
  <si>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</si>
  <si>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</si>
  <si>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</si>
  <si>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</si>
  <si>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</si>
  <si>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</si>
  <si>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</si>
  <si>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</si>
  <si>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</si>
  <si>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</si>
  <si>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</si>
  <si>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</si>
  <si>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</si>
  <si>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</si>
  <si>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</si>
  <si>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</si>
  <si>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</si>
  <si>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</si>
  <si>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</si>
  <si>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</si>
  <si>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</si>
  <si>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</si>
  <si>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</si>
  <si>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</si>
  <si>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</si>
  <si>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</si>
  <si>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</si>
  <si>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</si>
  <si>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</si>
  <si>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</si>
  <si>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</si>
  <si>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</si>
  <si>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</si>
  <si>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</si>
  <si>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</si>
  <si>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</si>
  <si>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</si>
  <si>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</si>
  <si>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</si>
  <si>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</si>
  <si>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</si>
  <si>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</si>
  <si>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</si>
  <si>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</si>
  <si>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</si>
  <si>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</si>
  <si>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</si>
  <si>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</si>
  <si>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</si>
  <si>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</si>
  <si>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</si>
  <si>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</si>
  <si>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</si>
  <si>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</si>
  <si>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</si>
  <si>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</si>
  <si>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</si>
  <si>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</si>
  <si>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</si>
  <si>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</si>
  <si>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</si>
  <si>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</si>
  <si>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</si>
  <si>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</si>
  <si>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</si>
  <si>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</si>
  <si>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</si>
  <si>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</si>
  <si>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</si>
  <si>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</si>
  <si>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</si>
  <si>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</si>
  <si>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</si>
  <si>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</si>
  <si>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</si>
  <si>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</si>
  <si>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</si>
  <si>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</si>
  <si>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</si>
  <si>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</si>
  <si>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</si>
  <si>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</si>
  <si>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</si>
  <si>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</si>
  <si>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</si>
  <si>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</si>
  <si>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</si>
  <si>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</si>
  <si>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</si>
  <si>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</si>
  <si>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</si>
  <si>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</si>
  <si>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</si>
  <si>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</si>
  <si>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</si>
  <si>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</si>
  <si>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</si>
  <si>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</si>
  <si>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</si>
  <si>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</si>
  <si>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</si>
  <si>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</si>
  <si>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</si>
  <si>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</si>
  <si>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</si>
  <si>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</si>
  <si>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</si>
  <si>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</si>
  <si>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</si>
  <si>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</si>
  <si>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</si>
  <si>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</si>
  <si>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</si>
  <si>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</si>
  <si>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</si>
  <si>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</si>
  <si>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</si>
  <si>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</si>
  <si>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</si>
  <si>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</si>
  <si>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</si>
  <si>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</si>
  <si>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</si>
  <si>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</si>
  <si>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</si>
  <si>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</si>
  <si>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</si>
  <si>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</si>
  <si>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</si>
  <si>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</si>
  <si>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</si>
  <si>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</si>
  <si>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</si>
  <si>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</si>
  <si>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</si>
  <si>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</si>
  <si>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</si>
  <si>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</si>
  <si>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</si>
  <si>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</si>
  <si>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</si>
  <si>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</si>
  <si>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</si>
  <si>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</si>
  <si>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</si>
  <si>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</si>
  <si>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</si>
  <si>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</si>
  <si>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</si>
  <si>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</si>
  <si>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</si>
  <si>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</si>
  <si>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</si>
  <si>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</si>
  <si>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</si>
  <si>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</si>
  <si>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</si>
  <si>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</si>
  <si>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</si>
  <si>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</si>
  <si>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</si>
  <si>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</si>
  <si>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</si>
  <si>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</si>
  <si>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</si>
  <si>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</si>
  <si>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</si>
  <si>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</si>
  <si>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</si>
  <si>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</si>
  <si>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</si>
  <si>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</si>
  <si>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</si>
  <si>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</si>
  <si>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</si>
  <si>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</si>
  <si>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</si>
  <si>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</si>
  <si>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</si>
  <si>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</si>
  <si>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</si>
  <si>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</si>
  <si>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</si>
  <si>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</si>
  <si>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</si>
  <si>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</si>
  <si>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</si>
  <si>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</si>
  <si>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</si>
  <si>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</si>
  <si>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</si>
  <si>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</si>
  <si>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</si>
  <si>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</si>
  <si>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</si>
  <si>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</si>
  <si>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</si>
  <si>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</si>
  <si>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</si>
  <si>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</si>
  <si>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</si>
  <si>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</si>
  <si>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</si>
  <si>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</si>
  <si>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</si>
  <si>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</si>
  <si>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</si>
  <si>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</si>
  <si>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</si>
  <si>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</si>
  <si>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</si>
  <si>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</si>
  <si>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</si>
  <si>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</si>
  <si>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</si>
  <si>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</si>
  <si>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</si>
  <si>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</si>
  <si>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</si>
  <si>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</si>
  <si>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</si>
  <si>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</si>
  <si>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</si>
  <si>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</si>
  <si>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</si>
  <si>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</si>
  <si>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</si>
  <si>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</si>
  <si>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</si>
  <si>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</si>
  <si>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</si>
  <si>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</si>
  <si>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</si>
  <si>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</si>
  <si>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</si>
  <si>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</si>
  <si>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</si>
  <si>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</si>
  <si>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</si>
  <si>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</si>
  <si>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</si>
  <si>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</si>
  <si>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</si>
  <si>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</si>
  <si>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</si>
  <si>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</si>
  <si>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</si>
  <si>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</si>
  <si>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</si>
  <si>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</si>
  <si>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</si>
  <si>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</si>
  <si>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</si>
  <si>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</si>
  <si>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</si>
  <si>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</si>
  <si>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</si>
  <si>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</si>
  <si>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</si>
  <si>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</si>
  <si>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</si>
  <si>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</si>
  <si>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</si>
  <si>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</si>
  <si>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</si>
  <si>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</si>
  <si>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</si>
  <si>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</si>
  <si>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</si>
  <si>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</si>
  <si>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</si>
  <si>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</si>
  <si>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</si>
  <si>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</si>
  <si>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</si>
  <si>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</si>
  <si>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</si>
  <si>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</si>
  <si>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</si>
  <si>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</si>
  <si>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</si>
  <si>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</si>
  <si>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</si>
  <si>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</si>
  <si>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</si>
  <si>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</si>
  <si>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</si>
  <si>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</si>
  <si>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</si>
  <si>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</si>
  <si>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</si>
  <si>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</si>
  <si>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</si>
  <si>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</si>
  <si>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</si>
  <si>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</si>
  <si>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</si>
  <si>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</si>
  <si>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</si>
  <si>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</si>
  <si>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</si>
  <si>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</si>
  <si>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</si>
  <si>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</si>
  <si>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</si>
  <si>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</si>
  <si>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</si>
  <si>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</si>
  <si>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</si>
  <si>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</si>
  <si>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</si>
  <si>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</si>
  <si>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</si>
  <si>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</si>
  <si>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</si>
  <si>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</si>
  <si>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</si>
  <si>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</si>
  <si>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</si>
  <si>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</si>
  <si>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</si>
  <si>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</si>
  <si>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</si>
  <si>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</si>
  <si>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</si>
  <si>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</si>
  <si>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</si>
  <si>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</si>
  <si>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</si>
  <si>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</si>
  <si>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</si>
  <si>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</si>
  <si>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</si>
  <si>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</si>
  <si>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</si>
  <si>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</si>
  <si>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</si>
  <si>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</si>
  <si>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</si>
  <si>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</si>
  <si>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</si>
  <si>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</si>
  <si>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</si>
  <si>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</si>
  <si>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</si>
  <si>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</si>
  <si>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</si>
  <si>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</si>
  <si>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</si>
  <si>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</si>
  <si>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</si>
  <si>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</si>
  <si>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</si>
  <si>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</si>
  <si>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</si>
  <si>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</si>
  <si>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</si>
  <si>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</si>
  <si>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</si>
  <si>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</si>
  <si>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</si>
  <si>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</si>
  <si>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</si>
  <si>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</si>
  <si>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</si>
  <si>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</si>
  <si>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</si>
  <si>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</si>
  <si>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</si>
  <si>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</si>
  <si>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</si>
  <si>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</si>
  <si>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</si>
  <si>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</si>
  <si>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</si>
  <si>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</si>
  <si>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</si>
  <si>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</si>
  <si>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</si>
  <si>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</si>
  <si>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</si>
  <si>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</si>
  <si>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</si>
  <si>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</si>
  <si>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</si>
  <si>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</si>
  <si>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</si>
  <si>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</si>
  <si>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</si>
  <si>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</si>
  <si>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</si>
  <si>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</si>
  <si>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</si>
  <si>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</si>
  <si>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</si>
  <si>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</si>
  <si>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</si>
  <si>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</si>
  <si>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</si>
  <si>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</si>
  <si>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</si>
  <si>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</si>
  <si>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</si>
  <si>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</si>
  <si>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</si>
  <si>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</si>
  <si>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</si>
  <si>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</si>
  <si>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</si>
  <si>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</si>
  <si>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</si>
  <si>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</si>
  <si>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</si>
  <si>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</si>
  <si>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</si>
  <si>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</si>
  <si>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</si>
  <si>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</si>
  <si>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</si>
  <si>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</si>
  <si>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</si>
  <si>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</si>
  <si>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</si>
  <si>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</si>
  <si>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</si>
  <si>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</si>
  <si>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</si>
  <si>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</si>
  <si>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</si>
  <si>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</si>
  <si>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</si>
  <si>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</si>
  <si>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</si>
  <si>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</si>
  <si>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</si>
  <si>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</si>
  <si>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</si>
  <si>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</si>
  <si>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</si>
  <si>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</si>
  <si>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</si>
  <si>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</si>
  <si>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</si>
  <si>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</si>
  <si>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</si>
  <si>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</si>
  <si>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</si>
  <si>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</si>
  <si>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</si>
  <si>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</si>
  <si>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</si>
  <si>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</si>
  <si>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</si>
  <si>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</si>
  <si>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</si>
  <si>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</si>
  <si>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</si>
  <si>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</si>
  <si>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</si>
  <si>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</si>
  <si>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</si>
  <si>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</si>
  <si>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</si>
  <si>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</si>
  <si>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</si>
  <si>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</si>
  <si>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</si>
  <si>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</si>
  <si>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</si>
  <si>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</si>
  <si>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</si>
  <si>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</si>
  <si>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</si>
  <si>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</si>
  <si>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</si>
  <si>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</si>
  <si>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</si>
  <si>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</si>
  <si>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</si>
  <si>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</si>
  <si>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</si>
  <si>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</si>
  <si>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</si>
  <si>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</si>
  <si>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</si>
  <si>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</si>
  <si>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</si>
  <si>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</si>
  <si>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</si>
  <si>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</si>
  <si>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</si>
  <si>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</si>
  <si>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</si>
  <si>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</si>
  <si>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</si>
  <si>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</si>
  <si>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</si>
  <si>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</si>
  <si>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</si>
  <si>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</si>
  <si>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</si>
  <si>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</si>
  <si>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</si>
  <si>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</si>
  <si>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</si>
  <si>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</si>
  <si>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</si>
  <si>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</si>
  <si>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</si>
  <si>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</si>
  <si>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</si>
  <si>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</si>
  <si>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</si>
  <si>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</si>
  <si>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</si>
  <si>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</si>
  <si>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</si>
  <si>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</si>
  <si>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</si>
  <si>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</si>
  <si>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</si>
  <si>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</si>
  <si>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</si>
  <si>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</si>
  <si>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</si>
  <si>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</si>
  <si>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</si>
  <si>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</si>
  <si>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</si>
  <si>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</si>
  <si>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</si>
  <si>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</si>
  <si>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</si>
  <si>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</si>
  <si>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</si>
  <si>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</si>
  <si>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</si>
  <si>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</si>
  <si>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</si>
  <si>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</si>
  <si>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</si>
  <si>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</si>
  <si>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</si>
  <si>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</si>
  <si>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</si>
  <si>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</si>
  <si>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</si>
  <si>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</si>
  <si>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</si>
  <si>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</si>
  <si>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</si>
  <si>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</si>
  <si>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</si>
  <si>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</si>
  <si>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</si>
  <si>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</si>
  <si>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</si>
  <si>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</si>
  <si>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</si>
  <si>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</si>
  <si>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</si>
  <si>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</si>
  <si>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</si>
  <si>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</si>
  <si>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</si>
  <si>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</si>
  <si>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</si>
  <si>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</si>
  <si>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</si>
  <si>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</si>
  <si>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</si>
  <si>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</si>
  <si>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</si>
  <si>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</si>
  <si>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</si>
  <si>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</si>
  <si>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</si>
  <si>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</si>
  <si>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</si>
  <si>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</si>
  <si>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</si>
  <si>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</si>
  <si>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</si>
  <si>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</si>
  <si>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</si>
  <si>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</si>
  <si>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</si>
  <si>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</si>
  <si>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</si>
  <si>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</si>
  <si>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</si>
  <si>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</si>
  <si>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</si>
  <si>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</si>
  <si>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</si>
  <si>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</si>
  <si>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</si>
  <si>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</si>
  <si>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</si>
  <si>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</si>
  <si>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</si>
  <si>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</si>
  <si>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</si>
  <si>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</si>
  <si>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</si>
  <si>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</si>
  <si>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</si>
  <si>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</si>
  <si>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</si>
  <si>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</si>
  <si>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</si>
  <si>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</si>
  <si>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</si>
  <si>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</si>
  <si>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</si>
  <si>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</si>
  <si>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</si>
  <si>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</si>
  <si>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</si>
  <si>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</si>
  <si>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</si>
  <si>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</si>
  <si>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</si>
  <si>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</si>
  <si>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</si>
  <si>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</si>
  <si>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</si>
  <si>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</si>
  <si>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</si>
  <si>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</si>
  <si>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</si>
  <si>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</si>
  <si>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</si>
  <si>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</si>
  <si>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</si>
  <si>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</si>
  <si>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</si>
  <si>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</si>
  <si>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</si>
  <si>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</si>
  <si>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</si>
  <si>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</si>
  <si>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</si>
  <si>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</si>
  <si>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</si>
  <si>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</si>
  <si>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</si>
  <si>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</si>
  <si>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</si>
  <si>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</si>
  <si>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</si>
  <si>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</si>
  <si>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</si>
  <si>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</si>
  <si>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</si>
  <si>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</si>
  <si>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</si>
  <si>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</si>
  <si>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</si>
  <si>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</si>
  <si>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</si>
  <si>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</si>
  <si>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</si>
  <si>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</si>
  <si>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</si>
  <si>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</si>
  <si>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</si>
  <si>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</si>
  <si>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</si>
  <si>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</si>
  <si>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</si>
  <si>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</si>
  <si>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</si>
  <si>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</si>
  <si>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</si>
  <si>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</si>
  <si>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</si>
  <si>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</si>
  <si>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</si>
  <si>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</si>
  <si>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</si>
  <si>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</si>
  <si>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</si>
  <si>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</si>
  <si>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</si>
  <si>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</si>
  <si>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</si>
  <si>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</si>
  <si>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</si>
  <si>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</si>
  <si>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</si>
  <si>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</si>
  <si>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</si>
  <si>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</si>
  <si>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</si>
  <si>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</si>
  <si>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</si>
  <si>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</si>
  <si>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</si>
  <si>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</si>
  <si>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</si>
  <si>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</si>
  <si>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</si>
  <si>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</si>
  <si>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</si>
  <si>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</si>
  <si>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</si>
  <si>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</si>
  <si>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</si>
  <si>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</si>
  <si>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</si>
  <si>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</si>
  <si>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</si>
  <si>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</si>
  <si>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</si>
  <si>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</si>
  <si>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</si>
  <si>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</si>
  <si>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</si>
  <si>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</si>
  <si>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</si>
  <si>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</si>
  <si>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</si>
  <si>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</si>
  <si>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</si>
  <si>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</si>
  <si>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</si>
  <si>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</si>
  <si>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</si>
  <si>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</si>
  <si>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</si>
  <si>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</si>
  <si>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</si>
  <si>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</si>
  <si>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</si>
  <si>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</si>
  <si>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</si>
  <si>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</si>
  <si>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</si>
  <si>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</si>
  <si>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</si>
  <si>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</si>
  <si>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</si>
  <si>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</si>
  <si>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</si>
  <si>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</si>
  <si>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</si>
  <si>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</si>
  <si>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</si>
  <si>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</si>
  <si>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</si>
  <si>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</si>
  <si>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</si>
  <si>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</si>
  <si>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</si>
  <si>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</si>
  <si>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</si>
  <si>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</si>
  <si>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</si>
  <si>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</si>
  <si>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</si>
  <si>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</si>
  <si>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</si>
  <si>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</si>
  <si>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</si>
  <si>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</si>
  <si>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</si>
  <si>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</si>
  <si>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</si>
  <si>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</si>
  <si>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</si>
  <si>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</si>
  <si>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</si>
  <si>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</si>
  <si>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</si>
  <si>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</si>
  <si>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</si>
  <si>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</si>
  <si>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</si>
  <si>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</si>
  <si>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</si>
  <si>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</si>
  <si>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</si>
  <si>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</si>
  <si>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</si>
  <si>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</si>
  <si>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</si>
  <si>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</si>
  <si>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</si>
  <si>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</si>
  <si>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</si>
  <si>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</si>
  <si>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</si>
  <si>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</si>
  <si>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</si>
  <si>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</si>
  <si>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</si>
  <si>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</si>
  <si>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</si>
  <si>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</si>
  <si>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</si>
  <si>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</si>
  <si>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</si>
  <si>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</si>
  <si>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</si>
  <si>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</si>
  <si>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</si>
  <si>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</si>
  <si>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</si>
  <si>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</si>
  <si>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</si>
  <si>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</si>
  <si>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</si>
  <si>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</si>
  <si>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</si>
  <si>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</si>
  <si>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</si>
  <si>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</si>
  <si>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</si>
  <si>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</si>
  <si>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</si>
  <si>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</si>
  <si>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</si>
  <si>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</si>
  <si>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</si>
  <si>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</si>
  <si>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</si>
  <si>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</si>
  <si>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</si>
  <si>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</si>
  <si>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</si>
  <si>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</si>
  <si>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</si>
  <si>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</si>
  <si>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</si>
  <si>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</si>
  <si>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</si>
  <si>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</si>
  <si>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</si>
  <si>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</si>
  <si>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</si>
  <si>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</si>
  <si>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</si>
  <si>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</si>
  <si>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</si>
  <si>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</si>
  <si>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</si>
  <si>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</si>
  <si>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</si>
  <si>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</si>
  <si>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</si>
  <si>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</si>
  <si>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</si>
  <si>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</si>
  <si>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</si>
  <si>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</si>
  <si>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</si>
  <si>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</si>
  <si>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</si>
  <si>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</si>
  <si>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</si>
  <si>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</si>
  <si>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</si>
  <si>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</si>
  <si>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</si>
  <si>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</si>
  <si>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</si>
  <si>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</si>
  <si>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</si>
  <si>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</si>
  <si>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</si>
  <si>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</si>
  <si>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</si>
  <si>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</si>
  <si>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</si>
  <si>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</si>
  <si>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</si>
  <si>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</si>
  <si>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</si>
  <si>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</si>
  <si>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</si>
  <si>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</si>
  <si>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</si>
  <si>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</si>
  <si>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</si>
  <si>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</si>
  <si>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</si>
  <si>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</si>
  <si>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</si>
  <si>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</si>
  <si>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</si>
  <si>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</si>
  <si>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</si>
  <si>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</si>
  <si>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</si>
  <si>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</si>
  <si>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</si>
  <si>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</si>
  <si>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</si>
  <si>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</si>
  <si>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</si>
  <si>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</si>
  <si>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</si>
  <si>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</si>
  <si>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</si>
  <si>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</si>
  <si>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</si>
  <si>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</si>
  <si>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</si>
  <si>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</si>
  <si>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</si>
  <si>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</si>
  <si>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</si>
  <si>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</si>
  <si>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</si>
  <si>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</si>
  <si>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</si>
  <si>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</si>
  <si>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</si>
  <si>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</si>
  <si>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</si>
  <si>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</si>
  <si>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</si>
  <si>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</si>
  <si>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</si>
  <si>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</si>
  <si>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</si>
  <si>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</si>
  <si>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</si>
  <si>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</si>
  <si>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</si>
  <si>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</si>
  <si>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</si>
  <si>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</si>
  <si>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</si>
  <si>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</si>
  <si>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</si>
  <si>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</si>
  <si>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</si>
  <si>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</si>
  <si>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</si>
  <si>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</si>
  <si>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</si>
  <si>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</si>
  <si>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</si>
  <si>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</si>
  <si>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</si>
  <si>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</si>
  <si>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</si>
  <si>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</si>
  <si>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</si>
  <si>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</si>
  <si>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</si>
  <si>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</si>
  <si>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</si>
  <si>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</si>
  <si>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</si>
  <si>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</si>
  <si>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</si>
  <si>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</si>
  <si>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</si>
  <si>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</si>
  <si>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</si>
  <si>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</si>
  <si>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</si>
  <si>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</si>
  <si>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</si>
  <si>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</si>
  <si>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</si>
  <si>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</si>
  <si>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</si>
  <si>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</si>
  <si>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</si>
  <si>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</si>
  <si>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</si>
  <si>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</si>
  <si>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</si>
  <si>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</si>
  <si>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</si>
  <si>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</si>
  <si>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</si>
  <si>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</si>
  <si>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</si>
  <si>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</si>
  <si>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</si>
  <si>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</si>
  <si>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</si>
  <si>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</si>
  <si>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</si>
  <si>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</si>
  <si>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</si>
  <si>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</si>
  <si>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</si>
  <si>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</si>
  <si>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</si>
  <si>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</si>
  <si>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</si>
  <si>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</si>
  <si>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</si>
  <si>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</si>
  <si>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</si>
  <si>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</si>
  <si>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</si>
  <si>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</si>
  <si>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</si>
  <si>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</si>
  <si>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</si>
  <si>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</si>
  <si>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</si>
  <si>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</si>
  <si>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</si>
  <si>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</si>
  <si>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</si>
  <si>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</si>
  <si>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</si>
  <si>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</si>
  <si>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</si>
  <si>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</si>
  <si>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</si>
  <si>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</si>
  <si>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</si>
  <si>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</si>
  <si>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</si>
  <si>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</si>
  <si>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</si>
  <si>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</si>
  <si>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</si>
  <si>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</si>
  <si>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</si>
  <si>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</si>
  <si>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</si>
  <si>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</si>
  <si>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</si>
  <si>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</si>
  <si>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</si>
  <si>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</si>
  <si>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</si>
  <si>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</si>
  <si>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</si>
  <si>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</si>
  <si>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</si>
  <si>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</si>
  <si>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</si>
  <si>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</si>
  <si>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</si>
  <si>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</si>
  <si>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</si>
  <si>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</si>
  <si>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</si>
  <si>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</si>
  <si>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</si>
  <si>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</si>
  <si>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</si>
  <si>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</si>
  <si>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</si>
  <si>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</si>
  <si>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</si>
  <si>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</si>
  <si>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</si>
  <si>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</si>
  <si>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</si>
  <si>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</si>
  <si>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</si>
  <si>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</si>
  <si>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</si>
  <si>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</si>
  <si>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</si>
  <si>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</si>
  <si>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</si>
  <si>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</si>
  <si>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</si>
  <si>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</si>
  <si>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</si>
  <si>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</si>
  <si>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</si>
  <si>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</si>
  <si>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</si>
  <si>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</si>
  <si>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</si>
  <si>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</si>
  <si>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</si>
  <si>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</si>
  <si>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</si>
  <si>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</si>
  <si>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</si>
  <si>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</si>
  <si>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</si>
  <si>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</si>
  <si>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</si>
  <si>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</si>
  <si>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</si>
  <si>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</si>
  <si>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</si>
  <si>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</si>
  <si>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</si>
  <si>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</si>
  <si>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</si>
  <si>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</si>
  <si>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</si>
  <si>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</si>
  <si>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</si>
  <si>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</si>
  <si>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</si>
  <si>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</si>
  <si>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</si>
  <si>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</si>
  <si>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</si>
  <si>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</si>
  <si>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</si>
  <si>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</si>
  <si>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</si>
  <si>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</si>
  <si>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</si>
  <si>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</si>
  <si>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</si>
  <si>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</si>
  <si>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</si>
  <si>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</si>
  <si>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</si>
  <si>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</si>
  <si>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</si>
  <si>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</si>
  <si>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</si>
  <si>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</si>
  <si>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</si>
  <si>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</si>
  <si>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</si>
  <si>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</si>
  <si>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</si>
  <si>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</si>
  <si>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</si>
  <si>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</si>
  <si>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</si>
  <si>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</si>
  <si>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</si>
  <si>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</si>
  <si>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</si>
  <si>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</si>
  <si>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</si>
  <si>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</si>
  <si>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</si>
  <si>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</si>
  <si>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</si>
  <si>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</si>
  <si>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</si>
  <si>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</si>
  <si>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</si>
  <si>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</si>
  <si>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</si>
  <si>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</si>
  <si>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</si>
  <si>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</si>
  <si>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</si>
  <si>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</si>
  <si>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</si>
  <si>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</si>
  <si>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</si>
  <si>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</si>
  <si>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</si>
  <si>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</si>
  <si>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</si>
  <si>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</si>
  <si>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</si>
  <si>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</si>
  <si>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</si>
  <si>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</si>
  <si>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</si>
  <si>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</si>
  <si>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</si>
  <si>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</si>
  <si>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</si>
  <si>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</si>
  <si>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</si>
  <si>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</si>
  <si>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</si>
  <si>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</si>
  <si>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</si>
  <si>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</si>
  <si>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</si>
  <si>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</si>
  <si>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</si>
  <si>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</si>
  <si>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</si>
  <si>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</si>
  <si>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</si>
  <si>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</si>
  <si>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</si>
  <si>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</si>
  <si>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</si>
  <si>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</si>
  <si>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</si>
  <si>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</si>
  <si>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</si>
  <si>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</si>
  <si>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</si>
  <si>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</si>
  <si>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</si>
  <si>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</si>
  <si>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</si>
  <si>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</si>
  <si>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</si>
  <si>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</si>
  <si>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</si>
  <si>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</si>
  <si>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</si>
  <si>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</si>
  <si>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</si>
  <si>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</si>
  <si>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</si>
  <si>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</si>
  <si>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</si>
  <si>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</si>
  <si>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</si>
  <si>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</si>
  <si>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</si>
  <si>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</si>
  <si>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</si>
  <si>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</si>
  <si>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</si>
  <si>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</si>
  <si>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</si>
  <si>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</si>
  <si>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</si>
  <si>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</si>
  <si>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</si>
  <si>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</si>
  <si>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</si>
  <si>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</si>
  <si>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</si>
  <si>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</si>
  <si>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</si>
  <si>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</si>
  <si>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</si>
  <si>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</si>
  <si>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</si>
  <si>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</si>
  <si>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</si>
  <si>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</si>
  <si>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</si>
  <si>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</si>
  <si>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</si>
  <si>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</si>
  <si>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</si>
  <si>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</si>
  <si>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</si>
  <si>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</si>
  <si>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</si>
  <si>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</si>
  <si>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</si>
  <si>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</si>
  <si>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</si>
  <si>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</si>
  <si>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</si>
  <si>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</si>
  <si>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</si>
  <si>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</si>
  <si>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</si>
  <si>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</si>
  <si>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</si>
  <si>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</si>
  <si>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</si>
  <si>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</si>
  <si>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</si>
  <si>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</si>
  <si>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</si>
  <si>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</si>
  <si>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</si>
  <si>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</si>
  <si>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</si>
  <si>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</si>
  <si>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</si>
  <si>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</si>
  <si>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</si>
  <si>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</si>
  <si>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</si>
  <si>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</si>
  <si>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</si>
  <si>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</si>
  <si>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</si>
  <si>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</si>
  <si>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</si>
  <si>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</si>
  <si>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</si>
  <si>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</si>
  <si>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</si>
  <si>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</si>
  <si>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</si>
  <si>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</si>
  <si>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</si>
  <si>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</si>
  <si>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</si>
  <si>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</si>
  <si>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</si>
  <si>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</si>
  <si>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</si>
  <si>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</si>
  <si>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</si>
  <si>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</si>
  <si>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</si>
  <si>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</si>
  <si>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</si>
  <si>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</si>
  <si>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</si>
  <si>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</si>
  <si>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</si>
  <si>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</si>
  <si>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</si>
  <si>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</si>
  <si>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</si>
  <si>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</si>
  <si>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</si>
  <si>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</si>
  <si>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</si>
  <si>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</si>
  <si>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</si>
  <si>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</si>
  <si>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</si>
  <si>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</si>
  <si>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</si>
  <si>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</si>
  <si>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</si>
  <si>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</si>
  <si>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</si>
  <si>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</si>
  <si>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</si>
  <si>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</si>
  <si>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</si>
  <si>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</si>
  <si>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</si>
  <si>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</si>
  <si>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</si>
  <si>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</si>
  <si>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</si>
  <si>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</si>
  <si>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</si>
  <si>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</si>
  <si>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</si>
  <si>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</si>
  <si>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</si>
  <si>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</si>
  <si>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</si>
  <si>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</si>
  <si>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</si>
  <si>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</si>
  <si>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</si>
  <si>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</si>
  <si>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</si>
  <si>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</si>
  <si>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</si>
  <si>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</si>
  <si>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</si>
  <si>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</si>
  <si>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</si>
  <si>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</si>
  <si>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</si>
  <si>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</si>
  <si>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</si>
  <si>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</si>
  <si>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</si>
  <si>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</si>
  <si>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</si>
  <si>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</si>
  <si>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</si>
  <si>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</si>
  <si>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</si>
  <si>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</si>
  <si>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</si>
  <si>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</si>
  <si>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</si>
  <si>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</si>
  <si>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</si>
  <si>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</si>
  <si>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</si>
  <si>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</si>
  <si>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</si>
  <si>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</si>
  <si>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</si>
  <si>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</si>
  <si>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</si>
  <si>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</si>
  <si>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</si>
  <si>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</si>
  <si>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</si>
  <si>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</si>
  <si>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</si>
  <si>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</si>
  <si>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</si>
  <si>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</si>
  <si>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</si>
  <si>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</si>
  <si>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</si>
  <si>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</si>
  <si>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</si>
  <si>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</si>
  <si>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</si>
  <si>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</si>
  <si>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</si>
  <si>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</si>
  <si>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</si>
  <si>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</si>
  <si>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</si>
  <si>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</si>
  <si>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</si>
  <si>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</si>
  <si>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</si>
  <si>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</si>
  <si>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</si>
  <si>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</si>
  <si>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</si>
  <si>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</si>
  <si>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</si>
  <si>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</si>
  <si>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</si>
  <si>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</si>
  <si>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</si>
  <si>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</si>
  <si>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</si>
  <si>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</si>
  <si>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</si>
  <si>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</si>
  <si>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</si>
  <si>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</si>
  <si>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</si>
  <si>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</si>
  <si>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</si>
  <si>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</si>
  <si>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</si>
  <si>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</si>
  <si>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</si>
  <si>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</si>
  <si>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</si>
  <si>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</si>
  <si>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</si>
  <si>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</si>
  <si>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</si>
  <si>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</si>
  <si>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</si>
  <si>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</si>
  <si>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</si>
  <si>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</si>
  <si>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</si>
  <si>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</si>
  <si>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</si>
  <si>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</si>
  <si>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</si>
  <si>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</si>
  <si>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</si>
  <si>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</si>
  <si>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</si>
  <si>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</si>
  <si>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</si>
  <si>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</si>
  <si>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</si>
  <si>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</si>
  <si>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</si>
  <si>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</si>
  <si>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</si>
  <si>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</si>
  <si>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</si>
  <si>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</si>
  <si>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</si>
  <si>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</si>
  <si>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</si>
  <si>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</si>
  <si>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</si>
  <si>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</si>
  <si>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</si>
  <si>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</si>
  <si>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</si>
  <si>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</si>
  <si>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</si>
  <si>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</si>
  <si>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</si>
  <si>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</si>
  <si>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</si>
  <si>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</si>
  <si>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</si>
  <si>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</si>
  <si>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</si>
  <si>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</si>
  <si>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</si>
  <si>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</si>
  <si>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</si>
  <si>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</si>
  <si>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</si>
  <si>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</si>
  <si>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</si>
  <si>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</si>
  <si>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</si>
  <si>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</si>
  <si>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</si>
  <si>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</si>
  <si>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</si>
  <si>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</si>
  <si>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</si>
  <si>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</si>
  <si>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</si>
  <si>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</si>
  <si>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</si>
  <si>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</si>
  <si>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</si>
  <si>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</si>
  <si>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</si>
  <si>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</si>
  <si>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</si>
  <si>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</si>
  <si>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</si>
  <si>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</si>
  <si>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</si>
  <si>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</si>
  <si>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</si>
  <si>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</si>
  <si>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</si>
  <si>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</si>
  <si>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</si>
  <si>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</si>
  <si>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</si>
  <si>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</si>
  <si>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</si>
  <si>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</si>
  <si>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</si>
  <si>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</si>
  <si>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</si>
  <si>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</si>
  <si>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</si>
  <si>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</si>
  <si>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</si>
  <si>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</si>
  <si>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</si>
  <si>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</si>
  <si>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</si>
  <si>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</si>
  <si>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</si>
  <si>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</si>
  <si>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</si>
  <si>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</si>
  <si>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</si>
  <si>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</si>
  <si>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</si>
  <si>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</si>
  <si>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</si>
  <si>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</si>
  <si>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</si>
  <si>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</si>
  <si>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</si>
  <si>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</si>
  <si>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</si>
  <si>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</si>
  <si>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</si>
  <si>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</si>
  <si>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</si>
  <si>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</si>
  <si>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</si>
  <si>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</si>
  <si>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</si>
  <si>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</si>
  <si>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</si>
  <si>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</si>
  <si>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</si>
  <si>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</si>
  <si>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</si>
  <si>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</si>
  <si>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</si>
  <si>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</si>
  <si>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</si>
  <si>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</si>
  <si>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</si>
  <si>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</si>
  <si>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</si>
  <si>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</si>
  <si>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</si>
  <si>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</si>
  <si>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</si>
  <si>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</si>
  <si>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</si>
  <si>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</si>
  <si>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</si>
  <si>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</si>
  <si>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</si>
  <si>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</si>
  <si>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</si>
  <si>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</si>
  <si>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</si>
  <si>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</si>
  <si>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</si>
  <si>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</si>
  <si>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</si>
  <si>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</si>
  <si>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</si>
  <si>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</si>
  <si>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</si>
  <si>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</si>
  <si>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</si>
  <si>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</si>
  <si>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</si>
  <si>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</si>
  <si>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</si>
  <si>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</si>
  <si>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</si>
  <si>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</si>
  <si>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</si>
  <si>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</si>
  <si>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</si>
  <si>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</si>
  <si>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</si>
  <si>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</si>
  <si>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</si>
  <si>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</si>
  <si>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</si>
  <si>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</si>
  <si>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</si>
  <si>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</si>
  <si>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</si>
  <si>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</si>
  <si>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</si>
  <si>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</si>
  <si>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</si>
  <si>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</si>
  <si>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</si>
  <si>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</si>
  <si>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</si>
  <si>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</si>
  <si>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</si>
  <si>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</si>
  <si>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</si>
  <si>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</si>
  <si>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</si>
  <si>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</si>
  <si>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</si>
  <si>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</si>
  <si>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</si>
  <si>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</si>
  <si>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</si>
  <si>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</si>
  <si>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</si>
  <si>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</si>
  <si>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</si>
  <si>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</si>
  <si>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</si>
  <si>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</si>
  <si>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</si>
  <si>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</si>
  <si>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</si>
  <si>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</si>
  <si>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</si>
  <si>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</si>
  <si>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</si>
  <si>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</si>
  <si>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</si>
  <si>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</si>
  <si>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</si>
  <si>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</si>
  <si>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</si>
  <si>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</si>
  <si>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</si>
  <si>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</si>
  <si>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</si>
  <si>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</si>
  <si>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</si>
  <si>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</si>
  <si>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</si>
  <si>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</si>
  <si>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</si>
  <si>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</si>
  <si>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</si>
  <si>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</si>
  <si>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</si>
  <si>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</si>
  <si>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</si>
  <si>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</si>
  <si>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</si>
  <si>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</si>
  <si>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</si>
  <si>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</si>
  <si>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</si>
  <si>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</si>
  <si>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</si>
  <si>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</si>
  <si>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</si>
  <si>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</si>
  <si>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</si>
  <si>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</si>
  <si>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</si>
  <si>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</si>
  <si>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</si>
  <si>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</si>
  <si>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</si>
  <si>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</si>
  <si>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</si>
  <si>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</si>
  <si>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</si>
  <si>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</si>
  <si>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</si>
  <si>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</si>
  <si>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</si>
  <si>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</si>
  <si>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</si>
  <si>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</si>
  <si>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</si>
  <si>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</si>
  <si>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</si>
  <si>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</si>
  <si>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</si>
  <si>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</si>
  <si>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</si>
  <si>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</si>
  <si>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</si>
  <si>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</si>
  <si>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</si>
  <si>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</si>
  <si>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</si>
  <si>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</si>
  <si>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</si>
  <si>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</si>
  <si>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</si>
  <si>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</si>
  <si>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</si>
  <si>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</si>
  <si>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</si>
  <si>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</si>
  <si>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</si>
  <si>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</si>
  <si>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</si>
  <si>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</si>
  <si>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</si>
  <si>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</si>
  <si>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</si>
  <si>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</si>
  <si>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</si>
  <si>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</si>
  <si>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</si>
  <si>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</si>
  <si>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</si>
  <si>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</si>
  <si>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</si>
  <si>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</si>
  <si>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</si>
  <si>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</si>
  <si>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</si>
  <si>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</si>
  <si>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</si>
  <si>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</si>
  <si>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</si>
  <si>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</si>
  <si>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</si>
  <si>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</si>
  <si>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</si>
  <si>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</si>
  <si>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</si>
  <si>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</si>
  <si>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</si>
  <si>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</si>
  <si>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</si>
  <si>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</si>
  <si>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</si>
  <si>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</si>
  <si>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</si>
  <si>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</si>
  <si>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</si>
  <si>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</si>
  <si>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</si>
  <si>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</si>
  <si>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</si>
  <si>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</si>
  <si>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</si>
  <si>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</si>
  <si>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</si>
  <si>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</si>
  <si>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</si>
  <si>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</si>
  <si>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</si>
  <si>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</si>
  <si>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</si>
  <si>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</si>
  <si>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</si>
  <si>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</si>
  <si>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</si>
  <si>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</si>
  <si>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</si>
  <si>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</si>
  <si>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</si>
  <si>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</si>
  <si>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</si>
  <si>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</si>
  <si>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</si>
  <si>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</si>
  <si>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</si>
  <si>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</si>
  <si>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</si>
  <si>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</si>
  <si>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</si>
  <si>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</si>
  <si>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</si>
  <si>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</si>
  <si>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</si>
  <si>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</si>
  <si>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</si>
  <si>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</si>
  <si>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</si>
  <si>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</si>
  <si>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</si>
  <si>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</si>
  <si>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</si>
  <si>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</si>
  <si>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</si>
  <si>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</si>
  <si>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</si>
  <si>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</si>
  <si>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</si>
  <si>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</si>
  <si>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</si>
  <si>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</si>
  <si>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</si>
  <si>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</si>
  <si>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</si>
  <si>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</si>
  <si>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</si>
  <si>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</si>
  <si>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</si>
  <si>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</si>
  <si>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</si>
  <si>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</si>
  <si>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</si>
  <si>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</si>
  <si>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</si>
  <si>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</si>
  <si>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</si>
  <si>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</si>
  <si>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</si>
  <si>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</si>
  <si>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</si>
  <si>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</si>
  <si>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</si>
  <si>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</si>
  <si>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</si>
  <si>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</si>
  <si>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</si>
  <si>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</si>
  <si>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</si>
  <si>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</si>
  <si>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</si>
  <si>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</si>
  <si>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</si>
  <si>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</si>
  <si>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</si>
  <si>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</si>
  <si>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</si>
  <si>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</si>
  <si>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</si>
  <si>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</si>
  <si>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</si>
  <si>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</si>
  <si>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</si>
  <si>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</si>
  <si>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</si>
  <si>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</si>
  <si>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</si>
  <si>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</si>
  <si>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</si>
  <si>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</si>
  <si>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</si>
  <si>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</si>
  <si>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</si>
  <si>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</si>
  <si>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</si>
  <si>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</si>
  <si>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</si>
  <si>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</si>
  <si>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</si>
  <si>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</si>
  <si>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</si>
  <si>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</si>
  <si>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</si>
  <si>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</si>
  <si>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</si>
  <si>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</si>
  <si>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</si>
  <si>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</si>
  <si>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</si>
  <si>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</si>
  <si>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</si>
  <si>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</si>
  <si>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</si>
  <si>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</si>
  <si>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</si>
  <si>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</si>
  <si>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</si>
  <si>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</si>
  <si>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</si>
  <si>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</si>
  <si>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</si>
  <si>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</si>
  <si>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</si>
  <si>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</si>
  <si>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</si>
  <si>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</si>
  <si>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</si>
  <si>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</si>
  <si>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</si>
  <si>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</si>
  <si>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</si>
  <si>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</si>
  <si>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</si>
  <si>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</si>
  <si>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</si>
  <si>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</si>
  <si>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</si>
  <si>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</si>
  <si>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</si>
  <si>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</si>
  <si>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</si>
  <si>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</si>
  <si>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</si>
  <si>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</si>
  <si>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</si>
  <si>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</si>
  <si>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</si>
  <si>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</si>
  <si>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</si>
  <si>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</si>
  <si>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</si>
  <si>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</si>
  <si>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</si>
  <si>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</si>
  <si>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</si>
  <si>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</si>
  <si>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</si>
  <si>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</si>
  <si>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</si>
  <si>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</si>
  <si>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</si>
  <si>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</si>
  <si>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</si>
  <si>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</si>
  <si>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</si>
  <si>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</si>
  <si>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</si>
  <si>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</si>
  <si>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</si>
  <si>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</si>
  <si>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</si>
  <si>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</si>
  <si>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</si>
  <si>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</si>
  <si>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</si>
  <si>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</si>
  <si>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</si>
  <si>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</si>
  <si>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</si>
  <si>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</si>
  <si>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</si>
  <si>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</si>
  <si>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</si>
  <si>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</si>
  <si>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</si>
  <si>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</si>
  <si>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</si>
  <si>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</si>
  <si>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</si>
  <si>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</si>
  <si>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</si>
  <si>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</si>
  <si>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</si>
  <si>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</si>
  <si>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</si>
  <si>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</si>
  <si>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</si>
  <si>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</si>
  <si>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</si>
  <si>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</si>
  <si>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</si>
  <si>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</si>
  <si>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</si>
  <si>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</si>
  <si>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</si>
  <si>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</si>
  <si>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</si>
  <si>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</si>
  <si>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</si>
  <si>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</si>
  <si>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</si>
  <si>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</si>
  <si>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</si>
  <si>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</si>
  <si>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</si>
  <si>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</si>
  <si>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</si>
  <si>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</si>
  <si>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</si>
  <si>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</si>
  <si>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</si>
  <si>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</si>
  <si>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</si>
  <si>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</si>
  <si>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</si>
  <si>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</si>
  <si>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</si>
  <si>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</si>
  <si>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</si>
  <si>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</si>
  <si>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</si>
  <si>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</si>
  <si>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</si>
  <si>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</si>
  <si>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</si>
  <si>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</si>
  <si>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</si>
  <si>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</si>
  <si>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</si>
  <si>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</si>
  <si>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</si>
  <si>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</si>
  <si>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</si>
  <si>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</si>
  <si>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</si>
  <si>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</si>
  <si>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</si>
  <si>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</si>
  <si>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</si>
  <si>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</si>
  <si>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</si>
  <si>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</si>
  <si>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</si>
  <si>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</si>
  <si>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</si>
  <si>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</si>
  <si>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</si>
  <si>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</si>
  <si>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</si>
  <si>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</si>
  <si>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</si>
  <si>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</si>
  <si>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</si>
  <si>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</si>
  <si>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</si>
  <si>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</si>
  <si>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</si>
  <si>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</si>
  <si>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</si>
  <si>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</si>
  <si>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</si>
  <si>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</si>
  <si>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</si>
  <si>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</si>
  <si>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</si>
  <si>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</si>
  <si>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</si>
  <si>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</si>
  <si>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</si>
  <si>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</si>
  <si>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</si>
  <si>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</si>
  <si>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</si>
  <si>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</si>
  <si>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</si>
  <si>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</si>
  <si>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</si>
  <si>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</si>
  <si>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</si>
  <si>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</si>
  <si>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</si>
  <si>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</si>
  <si>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</si>
  <si>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</si>
  <si>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</si>
  <si>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</si>
  <si>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</si>
  <si>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</si>
  <si>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</si>
  <si>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</si>
  <si>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</si>
  <si>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</si>
  <si>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</si>
  <si>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</si>
  <si>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</si>
  <si>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</si>
  <si>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</si>
  <si>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</si>
  <si>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</si>
  <si>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</si>
  <si>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</si>
  <si>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</si>
  <si>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</si>
  <si>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</si>
  <si>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</si>
  <si>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</si>
  <si>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</si>
  <si>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</si>
  <si>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</si>
  <si>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</si>
  <si>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</si>
  <si>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</si>
  <si>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</si>
  <si>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</si>
  <si>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</si>
  <si>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</si>
  <si>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</si>
  <si>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</si>
  <si>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</si>
  <si>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</si>
  <si>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</si>
  <si>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</si>
  <si>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</si>
  <si>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</si>
  <si>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</si>
  <si>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</si>
  <si>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</si>
  <si>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</si>
  <si>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</si>
  <si>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</si>
  <si>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</si>
  <si>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</si>
  <si>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</si>
  <si>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</si>
  <si>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</si>
  <si>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</si>
  <si>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</si>
  <si>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</si>
  <si>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</si>
  <si>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</si>
  <si>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</si>
  <si>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</si>
  <si>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</si>
  <si>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</si>
  <si>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</si>
  <si>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</si>
  <si>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</si>
  <si>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</si>
  <si>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</si>
  <si>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</si>
  <si>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</si>
  <si>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</si>
  <si>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</si>
  <si>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</si>
  <si>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</si>
  <si>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</si>
  <si>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</si>
  <si>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</si>
  <si>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</si>
  <si>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</si>
  <si>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</si>
  <si>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</si>
  <si>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</si>
  <si>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</si>
  <si>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</si>
  <si>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</si>
  <si>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</si>
  <si>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</si>
  <si>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</si>
  <si>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</si>
  <si>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</si>
  <si>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</si>
  <si>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</si>
  <si>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</si>
  <si>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</si>
  <si>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</si>
  <si>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</si>
  <si>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</si>
  <si>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</si>
  <si>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</si>
  <si>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</si>
  <si>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</si>
  <si>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</si>
  <si>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</si>
  <si>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</si>
  <si>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</si>
  <si>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</si>
  <si>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</si>
  <si>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</si>
  <si>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</si>
  <si>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</si>
  <si>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</si>
  <si>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</si>
  <si>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</si>
  <si>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</si>
  <si>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</si>
  <si>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</si>
  <si>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</si>
  <si>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</si>
  <si>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</si>
  <si>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</si>
  <si>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</si>
  <si>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</si>
  <si>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</si>
  <si>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</si>
  <si>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</si>
  <si>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</si>
  <si>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</si>
  <si>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</si>
  <si>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</si>
  <si>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</si>
  <si>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</si>
  <si>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</si>
  <si>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</si>
  <si>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</si>
  <si>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</si>
  <si>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</si>
  <si>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</si>
  <si>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</si>
  <si>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</si>
  <si>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</si>
  <si>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</si>
  <si>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</si>
  <si>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</si>
  <si>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</si>
  <si>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</si>
  <si>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</si>
  <si>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</si>
  <si>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</si>
  <si>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</si>
  <si>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</si>
  <si>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</si>
  <si>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</si>
  <si>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</si>
  <si>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</si>
  <si>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</si>
  <si>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</si>
  <si>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</si>
  <si>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</si>
  <si>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</si>
  <si>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</si>
  <si>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</si>
  <si>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</si>
  <si>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</si>
  <si>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</si>
  <si>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</si>
  <si>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</si>
  <si>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</si>
  <si>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</si>
  <si>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</si>
  <si>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</si>
  <si>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</si>
  <si>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</si>
  <si>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</si>
  <si>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</si>
  <si>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</si>
  <si>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</si>
  <si>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</si>
  <si>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</si>
  <si>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</si>
  <si>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</si>
  <si>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</si>
  <si>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</si>
  <si>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</si>
  <si>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</si>
  <si>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</si>
  <si>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</si>
  <si>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</si>
  <si>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</si>
  <si>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</si>
  <si>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</si>
  <si>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</si>
  <si>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</si>
  <si>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</si>
  <si>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</si>
  <si>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</si>
  <si>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</si>
  <si>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</si>
  <si>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</si>
  <si>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</si>
  <si>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</si>
  <si>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</si>
  <si>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</si>
  <si>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</si>
  <si>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</si>
  <si>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</si>
  <si>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</si>
  <si>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</si>
  <si>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</si>
  <si>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</si>
  <si>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</si>
  <si>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</si>
  <si>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</si>
  <si>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</si>
  <si>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</si>
  <si>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</si>
  <si>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</si>
  <si>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</si>
  <si>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</si>
  <si>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</si>
  <si>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</si>
  <si>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</si>
  <si>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</si>
  <si>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</si>
  <si>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</si>
  <si>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</si>
  <si>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</si>
  <si>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</si>
  <si>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</si>
  <si>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</si>
  <si>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</si>
  <si>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</si>
  <si>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</si>
  <si>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</si>
  <si>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</si>
  <si>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</si>
  <si>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</si>
  <si>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</si>
  <si>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</si>
  <si>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</si>
  <si>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</si>
  <si>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</si>
  <si>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</si>
  <si>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</si>
  <si>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</si>
  <si>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</si>
  <si>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</si>
  <si>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</si>
  <si>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</si>
  <si>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</si>
  <si>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</si>
  <si>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</si>
  <si>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</si>
  <si>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</si>
  <si>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</si>
  <si>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</si>
  <si>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</si>
  <si>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</si>
  <si>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</si>
  <si>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</si>
  <si>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</si>
  <si>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</si>
  <si>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</si>
  <si>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</si>
  <si>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</si>
  <si>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</si>
  <si>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</si>
  <si>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</si>
  <si>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</si>
  <si>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</si>
  <si>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</si>
  <si>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</si>
  <si>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</si>
  <si>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</si>
  <si>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</si>
  <si>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</si>
  <si>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</si>
  <si>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</si>
  <si>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</si>
  <si>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</si>
  <si>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</si>
  <si>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</si>
  <si>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</si>
  <si>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</si>
  <si>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</si>
  <si>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</si>
  <si>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</si>
  <si>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</si>
  <si>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</si>
  <si>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</si>
  <si>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</si>
  <si>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</si>
  <si>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</si>
  <si>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</si>
  <si>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</si>
  <si>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</si>
  <si>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</si>
  <si>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</si>
  <si>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</si>
  <si>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</si>
  <si>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</si>
  <si>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</si>
  <si>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</si>
  <si>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</si>
  <si>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</si>
  <si>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</si>
  <si>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</si>
  <si>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</si>
  <si>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</si>
  <si>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</si>
  <si>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</si>
  <si>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</si>
  <si>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</si>
  <si>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</si>
  <si>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</si>
  <si>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</si>
  <si>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</si>
  <si>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</si>
  <si>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</si>
  <si>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</si>
  <si>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</si>
  <si>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</si>
  <si>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</si>
  <si>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</si>
  <si>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</si>
  <si>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</si>
  <si>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</si>
  <si>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</si>
  <si>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</si>
  <si>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</si>
  <si>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</si>
  <si>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</si>
  <si>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</si>
  <si>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</si>
  <si>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</si>
  <si>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</si>
  <si>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</si>
  <si>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</si>
  <si>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</si>
  <si>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</si>
  <si>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</si>
  <si>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</si>
  <si>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</si>
  <si>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</si>
  <si>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</si>
  <si>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</si>
  <si>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</si>
  <si>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</si>
  <si>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</si>
  <si>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</si>
  <si>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</si>
  <si>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</si>
  <si>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</si>
  <si>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</si>
  <si>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</si>
  <si>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</si>
  <si>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</si>
  <si>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</si>
  <si>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</si>
  <si>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</si>
  <si>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</si>
  <si>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</si>
  <si>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</si>
  <si>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</si>
  <si>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</si>
  <si>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</si>
  <si>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</si>
  <si>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</si>
  <si>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</si>
  <si>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</si>
  <si>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</si>
  <si>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</si>
  <si>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</si>
  <si>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</si>
  <si>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</si>
  <si>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</si>
  <si>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</si>
  <si>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</si>
  <si>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</si>
  <si>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</si>
  <si>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</si>
  <si>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</si>
  <si>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</si>
  <si>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</si>
  <si>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</si>
  <si>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</si>
  <si>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</si>
  <si>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</si>
  <si>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</si>
  <si>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</si>
  <si>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</si>
  <si>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</si>
  <si>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</si>
  <si>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</si>
  <si>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</si>
  <si>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</si>
  <si>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</si>
  <si>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</si>
  <si>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</si>
  <si>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</si>
  <si>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</si>
  <si>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</si>
  <si>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</si>
  <si>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</si>
  <si>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</si>
  <si>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</si>
  <si>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</si>
  <si>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</si>
  <si>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</si>
  <si>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</si>
  <si>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</si>
  <si>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</si>
  <si>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</si>
  <si>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</si>
  <si>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</si>
  <si>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</si>
  <si>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</si>
  <si>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</si>
  <si>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</si>
  <si>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</si>
  <si>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</si>
  <si>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</si>
  <si>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</si>
  <si>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</si>
  <si>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</si>
  <si>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</si>
  <si>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</si>
  <si>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</si>
  <si>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</si>
  <si>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</si>
  <si>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</si>
  <si>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</si>
  <si>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</si>
  <si>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</si>
  <si>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</si>
  <si>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</si>
  <si>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</si>
  <si>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</si>
  <si>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</si>
  <si>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</si>
  <si>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</si>
  <si>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</si>
  <si>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</si>
  <si>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</si>
  <si>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</si>
  <si>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</si>
  <si>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</si>
  <si>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</si>
  <si>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</si>
  <si>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</si>
  <si>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</si>
  <si>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</si>
  <si>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</si>
  <si>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</si>
  <si>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</si>
  <si>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</si>
  <si>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</si>
  <si>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</si>
  <si>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</si>
  <si>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</si>
  <si>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</si>
  <si>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</si>
  <si>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</si>
  <si>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</si>
  <si>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</si>
  <si>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</si>
  <si>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</si>
  <si>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</si>
  <si>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</si>
  <si>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</si>
  <si>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</si>
  <si>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</si>
  <si>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</si>
  <si>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</si>
  <si>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</si>
  <si>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</si>
  <si>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</si>
  <si>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</si>
  <si>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</si>
  <si>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</si>
  <si>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</si>
  <si>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</si>
  <si>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</si>
  <si>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</si>
  <si>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</si>
  <si>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</si>
  <si>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</si>
  <si>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</si>
  <si>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</si>
  <si>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</si>
  <si>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</si>
  <si>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</si>
  <si>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</si>
  <si>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</si>
  <si>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</si>
  <si>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</si>
  <si>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</si>
  <si>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</si>
  <si>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</si>
  <si>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</si>
  <si>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</si>
  <si>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</si>
  <si>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</si>
  <si>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</si>
  <si>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</si>
  <si>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</si>
  <si>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</si>
  <si>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</si>
  <si>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</si>
  <si>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</si>
  <si>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</si>
  <si>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</si>
  <si>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</si>
  <si>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</si>
  <si>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</si>
  <si>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</si>
  <si>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</si>
  <si>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</si>
  <si>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</si>
  <si>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</si>
  <si>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</si>
  <si>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</si>
  <si>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</si>
  <si>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</si>
  <si>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</si>
  <si>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</si>
  <si>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</si>
  <si>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</si>
  <si>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</si>
  <si>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</si>
  <si>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</si>
  <si>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</si>
  <si>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</si>
  <si>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</si>
  <si>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</si>
  <si>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</si>
  <si>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</si>
  <si>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</si>
  <si>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</si>
  <si>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</si>
  <si>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</si>
  <si>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</si>
  <si>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</si>
  <si>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</si>
  <si>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</si>
  <si>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</si>
  <si>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</si>
  <si>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</si>
  <si>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</si>
  <si>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</si>
  <si>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</si>
  <si>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</si>
  <si>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</si>
  <si>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</si>
  <si>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</si>
  <si>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</si>
  <si>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</si>
  <si>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</si>
  <si>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</si>
  <si>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</si>
  <si>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</si>
  <si>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</si>
  <si>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</si>
  <si>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</si>
  <si>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</si>
  <si>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</si>
  <si>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</si>
  <si>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</si>
  <si>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</si>
  <si>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</si>
  <si>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</si>
  <si>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</si>
  <si>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</si>
  <si>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</si>
  <si>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</si>
  <si>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</si>
  <si>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</si>
  <si>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</si>
  <si>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</si>
  <si>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</si>
  <si>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</si>
  <si>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</si>
  <si>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</si>
  <si>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</si>
  <si>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</si>
  <si>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</si>
  <si>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</si>
  <si>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</si>
  <si>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</si>
  <si>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</si>
  <si>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</si>
  <si>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</si>
  <si>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</si>
  <si>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</si>
  <si>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</si>
  <si>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</si>
  <si>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</si>
  <si>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</si>
  <si>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</si>
  <si>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</si>
  <si>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</si>
  <si>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</si>
  <si>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</si>
  <si>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</si>
  <si>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</si>
  <si>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</si>
  <si>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</si>
  <si>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</si>
  <si>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</si>
  <si>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</si>
  <si>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</si>
  <si>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</si>
  <si>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</si>
  <si>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</si>
  <si>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</si>
  <si>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</si>
  <si>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</si>
  <si>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</si>
  <si>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</si>
  <si>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</si>
  <si>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</si>
  <si>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</si>
  <si>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</si>
  <si>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</si>
  <si>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</si>
  <si>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</si>
  <si>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</si>
  <si>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</si>
  <si>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</si>
  <si>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</si>
  <si>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</si>
  <si>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</si>
  <si>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</si>
  <si>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</si>
  <si>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</si>
  <si>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</si>
  <si>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</si>
  <si>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</si>
  <si>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</si>
  <si>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</si>
  <si>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</si>
  <si>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</si>
  <si>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</si>
  <si>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</si>
  <si>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</si>
  <si>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</si>
  <si>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</si>
  <si>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</si>
  <si>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</si>
  <si>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</si>
  <si>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</si>
  <si>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</si>
  <si>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</si>
  <si>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</si>
  <si>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</si>
  <si>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</si>
  <si>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</si>
  <si>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</si>
  <si>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</si>
  <si>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</si>
  <si>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</si>
  <si>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</si>
  <si>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</si>
  <si>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</si>
  <si>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</si>
  <si>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</si>
  <si>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</si>
  <si>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</si>
  <si>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</si>
  <si>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</si>
  <si>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</si>
  <si>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</si>
  <si>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</si>
  <si>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</si>
  <si>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</si>
  <si>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</si>
  <si>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</si>
  <si>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</si>
  <si>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</si>
  <si>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</si>
  <si>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</si>
  <si>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</si>
  <si>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</si>
  <si>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</si>
  <si>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</si>
  <si>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</si>
  <si>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</si>
  <si>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</si>
  <si>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</si>
  <si>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</si>
  <si>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</si>
  <si>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</si>
  <si>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</si>
  <si>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</si>
  <si>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</si>
  <si>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</si>
  <si>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</si>
  <si>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</si>
  <si>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</si>
  <si>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</si>
  <si>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</si>
  <si>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</si>
  <si>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</si>
  <si>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</si>
  <si>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</si>
  <si>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</si>
  <si>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</si>
  <si>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</si>
  <si>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</si>
  <si>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</si>
  <si>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</si>
  <si>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</si>
  <si>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</si>
  <si>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</si>
  <si>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</si>
  <si>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</si>
  <si>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</si>
  <si>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</si>
  <si>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</si>
  <si>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</si>
  <si>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</si>
  <si>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</si>
  <si>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</si>
  <si>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</si>
  <si>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</si>
  <si>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</si>
  <si>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</si>
  <si>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</si>
  <si>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</si>
  <si>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</si>
  <si>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</si>
  <si>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</si>
  <si>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</si>
  <si>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</si>
  <si>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</si>
  <si>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</si>
  <si>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</si>
  <si>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</si>
  <si>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</si>
  <si>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</si>
  <si>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</si>
  <si>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</si>
  <si>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</si>
  <si>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</si>
  <si>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</si>
  <si>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</si>
  <si>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</si>
  <si>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</si>
  <si>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</si>
  <si>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</si>
  <si>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</si>
  <si>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</si>
  <si>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</si>
  <si>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</si>
  <si>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</si>
  <si>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</si>
  <si>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</si>
  <si>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</si>
  <si>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</si>
  <si>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</si>
  <si>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</si>
  <si>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</si>
  <si>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</si>
  <si>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</si>
  <si>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</si>
  <si>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</si>
  <si>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</si>
  <si>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</si>
  <si>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</si>
  <si>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</si>
  <si>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</si>
  <si>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</si>
  <si>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</si>
  <si>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</si>
  <si>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</si>
  <si>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</si>
  <si>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</si>
  <si>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</si>
  <si>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</si>
  <si>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</si>
  <si>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</si>
  <si>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</si>
  <si>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</si>
  <si>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</si>
  <si>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</si>
  <si>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</si>
  <si>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</si>
  <si>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</si>
  <si>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</si>
  <si>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</si>
  <si>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</si>
  <si>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</si>
  <si>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</si>
  <si>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</si>
  <si>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</si>
  <si>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</si>
  <si>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</si>
  <si>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</si>
  <si>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</si>
  <si>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</si>
  <si>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</si>
  <si>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</si>
  <si>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</si>
  <si>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</si>
  <si>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</si>
  <si>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</si>
  <si>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</si>
  <si>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</si>
  <si>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</si>
  <si>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</si>
  <si>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</si>
  <si>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</si>
  <si>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</si>
  <si>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</si>
  <si>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</si>
  <si>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</si>
  <si>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</si>
  <si>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</si>
  <si>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</si>
  <si>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</si>
  <si>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</si>
  <si>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</si>
  <si>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</si>
  <si>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</si>
  <si>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</si>
  <si>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</si>
  <si>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</si>
  <si>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</si>
  <si>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</si>
  <si>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</si>
  <si>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</si>
  <si>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</si>
  <si>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</si>
  <si>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</si>
  <si>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</si>
  <si>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</si>
  <si>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</si>
  <si>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</si>
  <si>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</si>
  <si>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</si>
  <si>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</si>
  <si>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</si>
  <si>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</si>
  <si>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</si>
  <si>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</si>
  <si>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</si>
  <si>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</si>
  <si>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</si>
  <si>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</si>
  <si>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</si>
  <si>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</si>
  <si>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</si>
  <si>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</si>
  <si>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</si>
  <si>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</si>
  <si>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</si>
  <si>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</si>
  <si>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</si>
  <si>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</si>
  <si>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</si>
  <si>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</si>
  <si>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</si>
  <si>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</si>
  <si>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</si>
  <si>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</si>
  <si>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</si>
  <si>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</si>
  <si>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</si>
  <si>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</si>
  <si>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</si>
  <si>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</si>
  <si>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</si>
  <si>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</si>
  <si>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</si>
  <si>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</si>
  <si>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</si>
  <si>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</si>
  <si>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</si>
  <si>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</si>
  <si>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</si>
  <si>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</si>
  <si>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</si>
  <si>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</si>
  <si>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</si>
  <si>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</si>
  <si>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</si>
  <si>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</si>
  <si>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</si>
  <si>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</si>
  <si>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</si>
  <si>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</si>
  <si>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</si>
  <si>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</si>
  <si>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</si>
  <si>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</si>
  <si>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</si>
  <si>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</si>
  <si>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</si>
  <si>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</si>
  <si>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</si>
  <si>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</si>
  <si>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</si>
  <si>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</si>
  <si>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</si>
  <si>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</si>
  <si>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</si>
  <si>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</si>
  <si>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</si>
  <si>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</si>
  <si>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</si>
  <si>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</si>
  <si>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</si>
  <si>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</si>
  <si>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</si>
  <si>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</si>
  <si>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</si>
  <si>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</si>
  <si>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</si>
  <si>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</si>
  <si>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</si>
  <si>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</si>
  <si>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</si>
  <si>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</si>
  <si>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</si>
  <si>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</si>
  <si>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</si>
  <si>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</si>
  <si>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</si>
  <si>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</si>
  <si>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</si>
  <si>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</si>
  <si>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</si>
  <si>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</si>
  <si>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</si>
  <si>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</si>
  <si>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</si>
  <si>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</si>
  <si>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</si>
  <si>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</si>
  <si>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</si>
  <si>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</si>
  <si>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</si>
  <si>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</si>
  <si>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</si>
  <si>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</si>
  <si>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</si>
  <si>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</si>
  <si>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</si>
  <si>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</si>
  <si>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</si>
  <si>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</si>
  <si>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</si>
  <si>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</si>
  <si>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</si>
  <si>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</si>
  <si>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</si>
  <si>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</si>
  <si>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</si>
  <si>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</si>
  <si>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</si>
  <si>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</si>
  <si>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</si>
  <si>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</si>
  <si>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</si>
  <si>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</si>
  <si>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</si>
  <si>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</si>
  <si>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</si>
  <si>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</si>
  <si>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</si>
  <si>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</si>
  <si>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</si>
  <si>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</si>
  <si>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</si>
  <si>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</si>
  <si>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</si>
  <si>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</si>
  <si>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</si>
  <si>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</si>
  <si>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</si>
  <si>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</si>
  <si>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</si>
  <si>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</si>
  <si>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</si>
  <si>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</si>
  <si>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</si>
  <si>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</si>
  <si>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</si>
  <si>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</si>
  <si>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</si>
  <si>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</si>
  <si>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</si>
  <si>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</si>
  <si>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</si>
  <si>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</si>
  <si>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</si>
  <si>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</si>
  <si>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</si>
  <si>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</si>
  <si>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</si>
  <si>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</si>
  <si>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</si>
  <si>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</si>
  <si>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</si>
  <si>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</si>
  <si>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</si>
  <si>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</si>
  <si>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</si>
  <si>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</si>
  <si>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</si>
  <si>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</si>
  <si>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</si>
  <si>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</si>
  <si>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</si>
  <si>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</si>
  <si>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</si>
  <si>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</si>
  <si>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</si>
  <si>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</si>
  <si>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</si>
  <si>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</si>
  <si>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</si>
  <si>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</si>
  <si>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</si>
  <si>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</si>
  <si>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</si>
  <si>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</si>
  <si>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</si>
  <si>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</si>
  <si>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</si>
  <si>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</si>
  <si>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</si>
  <si>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</si>
  <si>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</si>
  <si>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</si>
  <si>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</si>
  <si>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</si>
  <si>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</si>
  <si>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</si>
  <si>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</si>
  <si>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</si>
  <si>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</si>
  <si>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</si>
  <si>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</si>
  <si>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</si>
  <si>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</si>
  <si>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</si>
  <si>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</si>
  <si>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</si>
  <si>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</si>
  <si>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</si>
  <si>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</si>
  <si>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</si>
  <si>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</si>
  <si>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</si>
  <si>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</si>
  <si>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</si>
  <si>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</si>
  <si>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</si>
  <si>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</si>
  <si>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</si>
  <si>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</si>
  <si>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</si>
  <si>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</si>
  <si>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</si>
  <si>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</si>
  <si>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</si>
  <si>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</si>
  <si>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</si>
  <si>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</si>
  <si>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</si>
  <si>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</si>
  <si>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</si>
  <si>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</si>
  <si>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</si>
  <si>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</si>
  <si>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</si>
  <si>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</si>
  <si>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</si>
  <si>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</si>
  <si>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</si>
  <si>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</si>
  <si>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</si>
  <si>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</si>
  <si>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</si>
  <si>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</si>
  <si>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</si>
  <si>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</si>
  <si>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</si>
  <si>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</si>
  <si>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</si>
  <si>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</si>
  <si>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</si>
  <si>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</si>
  <si>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</si>
  <si>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</si>
  <si>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</si>
  <si>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</si>
  <si>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</si>
  <si>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</si>
  <si>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</si>
  <si>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</si>
  <si>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</si>
  <si>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</si>
  <si>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</si>
  <si>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</si>
  <si>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</si>
  <si>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</si>
  <si>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</si>
  <si>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</si>
  <si>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</si>
  <si>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</si>
  <si>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</si>
  <si>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</si>
  <si>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</si>
  <si>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</si>
  <si>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</si>
  <si>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</si>
  <si>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</si>
  <si>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</si>
  <si>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</si>
  <si>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</si>
  <si>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</si>
  <si>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</si>
  <si>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</si>
  <si>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</si>
  <si>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</si>
  <si>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</si>
  <si>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</si>
  <si>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</si>
  <si>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</si>
  <si>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</si>
  <si>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</si>
  <si>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</si>
  <si>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</si>
  <si>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</si>
  <si>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</si>
  <si>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</si>
  <si>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</si>
  <si>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</si>
  <si>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</si>
  <si>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</si>
  <si>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</si>
  <si>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</si>
  <si>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</si>
  <si>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</si>
  <si>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</si>
  <si>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</si>
  <si>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</si>
  <si>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</si>
  <si>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</si>
  <si>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</si>
  <si>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</si>
  <si>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</si>
  <si>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</si>
  <si>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</si>
  <si>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</si>
  <si>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</si>
  <si>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</si>
  <si>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</si>
  <si>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</si>
  <si>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</si>
  <si>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</si>
  <si>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</si>
  <si>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</si>
  <si>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</si>
  <si>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</si>
  <si>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</si>
  <si>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</si>
  <si>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</si>
  <si>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</si>
  <si>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</si>
  <si>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</si>
  <si>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</si>
  <si>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</si>
  <si>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</si>
  <si>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</si>
  <si>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</si>
  <si>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</si>
  <si>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</si>
  <si>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</si>
  <si>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</si>
  <si>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</si>
  <si>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</si>
  <si>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</si>
  <si>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</si>
  <si>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</si>
  <si>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</si>
  <si>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</si>
  <si>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</si>
  <si>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</si>
  <si>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</si>
  <si>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</si>
  <si>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</si>
  <si>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</si>
  <si>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</si>
  <si>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</si>
  <si>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</si>
  <si>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</si>
  <si>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</si>
  <si>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</si>
  <si>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</si>
  <si>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</si>
  <si>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</si>
  <si>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</si>
  <si>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</si>
  <si>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</si>
  <si>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</si>
  <si>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</si>
  <si>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</si>
  <si>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</si>
  <si>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</si>
  <si>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</si>
  <si>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</si>
  <si>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</si>
  <si>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</si>
  <si>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</si>
  <si>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</si>
  <si>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</si>
  <si>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</si>
  <si>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</si>
  <si>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</si>
  <si>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</si>
  <si>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</si>
  <si>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</si>
  <si>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</si>
  <si>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</si>
  <si>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</si>
  <si>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</si>
  <si>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</si>
  <si>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</si>
  <si>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</si>
  <si>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</si>
  <si>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</si>
  <si>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</si>
  <si>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</si>
  <si>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</si>
  <si>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</si>
  <si>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</si>
  <si>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</si>
  <si>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</si>
  <si>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</si>
  <si>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</si>
  <si>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</si>
  <si>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</si>
  <si>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</si>
  <si>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</si>
  <si>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</si>
  <si>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</si>
  <si>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</si>
  <si>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</si>
  <si>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</si>
  <si>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</si>
  <si>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</si>
  <si>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</si>
  <si>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</si>
  <si>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</si>
  <si>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</si>
  <si>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</si>
  <si>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</si>
  <si>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</si>
  <si>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</si>
  <si>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</si>
  <si>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</si>
  <si>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</si>
  <si>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</si>
  <si>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</si>
  <si>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</si>
  <si>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</si>
  <si>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</si>
  <si>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</si>
  <si>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</si>
  <si>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</si>
  <si>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</si>
  <si>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</si>
  <si>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</si>
  <si>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</si>
  <si>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</si>
  <si>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</si>
  <si>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</si>
  <si>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</si>
  <si>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</si>
  <si>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</si>
  <si>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</si>
  <si>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</si>
  <si>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</si>
  <si>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</si>
  <si>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</si>
  <si>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</si>
  <si>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</si>
  <si>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</si>
  <si>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</si>
  <si>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</si>
  <si>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</si>
  <si>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</si>
  <si>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</si>
  <si>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</si>
  <si>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</si>
  <si>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</si>
  <si>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</si>
  <si>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</si>
  <si>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</si>
  <si>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</si>
  <si>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</si>
  <si>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</si>
  <si>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</si>
  <si>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</si>
  <si>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</si>
  <si>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</si>
  <si>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</si>
  <si>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</si>
  <si>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</si>
  <si>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</si>
  <si>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</si>
  <si>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</si>
  <si>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</si>
  <si>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</si>
  <si>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</si>
  <si>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</si>
  <si>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</si>
  <si>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</si>
  <si>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</si>
  <si>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</si>
  <si>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</si>
  <si>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</si>
  <si>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</si>
  <si>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</si>
  <si>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</si>
  <si>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</si>
  <si>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</si>
  <si>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</si>
  <si>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</si>
  <si>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</si>
  <si>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</si>
  <si>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</si>
  <si>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</si>
  <si>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</si>
  <si>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</si>
  <si>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</si>
  <si>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</si>
  <si>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</si>
  <si>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</si>
  <si>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</si>
  <si>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</si>
  <si>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</si>
  <si>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</si>
  <si>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</si>
  <si>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</si>
  <si>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</si>
  <si>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</si>
  <si>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</si>
  <si>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</si>
  <si>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</si>
  <si>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</si>
  <si>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</si>
  <si>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</si>
  <si>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</si>
  <si>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</si>
  <si>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</si>
  <si>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</si>
  <si>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</si>
  <si>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</si>
  <si>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</si>
  <si>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</si>
  <si>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</si>
  <si>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</si>
  <si>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</si>
  <si>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</si>
  <si>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</si>
  <si>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</si>
  <si>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</si>
  <si>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</si>
  <si>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</si>
  <si>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</si>
  <si>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</si>
  <si>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</si>
  <si>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</si>
  <si>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</si>
  <si>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</si>
  <si>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</si>
  <si>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</si>
  <si>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</si>
  <si>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</si>
  <si>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</si>
  <si>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</si>
  <si>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</si>
  <si>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</si>
  <si>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</si>
  <si>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</si>
  <si>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</si>
  <si>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</si>
  <si>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</si>
  <si>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</si>
  <si>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</si>
  <si>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</si>
  <si>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</si>
  <si>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</si>
  <si>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</si>
  <si>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</si>
  <si>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</si>
  <si>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</si>
  <si>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</si>
  <si>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</si>
  <si>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</si>
  <si>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</si>
  <si>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</si>
  <si>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</si>
  <si>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</si>
  <si>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</si>
  <si>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</si>
  <si>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</si>
  <si>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</si>
  <si>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</si>
  <si>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</si>
  <si>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</si>
  <si>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</si>
  <si>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</si>
  <si>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</si>
  <si>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</si>
  <si>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</si>
  <si>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</si>
  <si>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</si>
  <si>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</si>
  <si>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</si>
  <si>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</si>
  <si>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</si>
  <si>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</si>
  <si>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</si>
  <si>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</si>
  <si>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</si>
  <si>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</si>
  <si>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</si>
  <si>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</si>
  <si>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</si>
  <si>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</si>
  <si>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</si>
  <si>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</si>
  <si>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</si>
  <si>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</si>
  <si>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</si>
  <si>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</si>
  <si>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</si>
  <si>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</si>
  <si>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</si>
  <si>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</si>
  <si>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</si>
  <si>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</si>
  <si>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</si>
  <si>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</si>
  <si>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</si>
  <si>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</si>
  <si>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</si>
  <si>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</si>
  <si>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</si>
  <si>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</si>
  <si>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</si>
  <si>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</si>
  <si>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</si>
  <si>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</si>
  <si>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</si>
  <si>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</si>
  <si>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</si>
  <si>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</si>
  <si>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</si>
  <si>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</si>
  <si>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</si>
  <si>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</si>
  <si>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</si>
  <si>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</si>
  <si>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</si>
  <si>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</si>
  <si>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</si>
  <si>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</si>
  <si>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</si>
  <si>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</si>
  <si>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</si>
  <si>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</si>
  <si>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</si>
  <si>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</si>
  <si>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</si>
  <si>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</si>
  <si>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</si>
  <si>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</si>
  <si>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</si>
  <si>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</si>
  <si>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</si>
  <si>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</si>
  <si>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</si>
  <si>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</si>
  <si>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</si>
  <si>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</si>
  <si>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</si>
  <si>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</si>
  <si>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</si>
  <si>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</si>
  <si>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</si>
  <si>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</si>
  <si>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</si>
  <si>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</si>
  <si>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</si>
  <si>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</si>
  <si>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</si>
  <si>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</si>
  <si>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</si>
  <si>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</si>
  <si>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</si>
  <si>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</si>
  <si>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</si>
  <si>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</si>
  <si>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</si>
  <si>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</si>
  <si>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</si>
  <si>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</si>
  <si>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</si>
  <si>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</si>
  <si>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</si>
  <si>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</si>
  <si>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</si>
  <si>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</si>
  <si>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</si>
  <si>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</si>
  <si>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</si>
  <si>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</si>
  <si>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</si>
  <si>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</si>
  <si>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</si>
  <si>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</si>
  <si>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</si>
  <si>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</si>
  <si>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</si>
  <si>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</si>
  <si>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</si>
  <si>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</si>
  <si>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</si>
  <si>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</si>
  <si>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</si>
  <si>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</si>
  <si>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</si>
  <si>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</si>
  <si>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</si>
  <si>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</si>
  <si>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</si>
  <si>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</si>
  <si>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</si>
  <si>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</si>
  <si>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</si>
  <si>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</si>
  <si>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</si>
  <si>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</si>
  <si>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</si>
  <si>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</si>
  <si>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</si>
  <si>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</si>
  <si>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</si>
  <si>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</si>
  <si>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</si>
  <si>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</si>
  <si>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</si>
  <si>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</si>
  <si>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</si>
  <si>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</si>
  <si>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</si>
  <si>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</si>
  <si>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</si>
  <si>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</si>
  <si>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</si>
  <si>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</si>
  <si>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</si>
  <si>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</si>
  <si>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</si>
  <si>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</si>
  <si>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</si>
  <si>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</si>
  <si>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</si>
  <si>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</si>
  <si>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</si>
  <si>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</si>
  <si>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</si>
  <si>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</si>
  <si>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</si>
  <si>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</si>
  <si>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</si>
  <si>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</si>
  <si>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</si>
  <si>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</si>
  <si>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</si>
  <si>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</si>
  <si>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</si>
  <si>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</si>
  <si>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</si>
  <si>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</si>
  <si>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</si>
  <si>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</si>
  <si>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</si>
  <si>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</si>
  <si>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</si>
  <si>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</si>
  <si>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</si>
  <si>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</si>
  <si>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</si>
  <si>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</si>
  <si>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</si>
  <si>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</si>
  <si>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</si>
  <si>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</si>
  <si>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</si>
  <si>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</si>
  <si>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</si>
  <si>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</si>
  <si>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</si>
  <si>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</si>
  <si>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</si>
  <si>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</si>
  <si>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</si>
  <si>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</si>
  <si>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</si>
  <si>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</si>
  <si>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</si>
  <si>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</si>
  <si>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</si>
  <si>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</si>
  <si>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</si>
  <si>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</si>
  <si>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</si>
  <si>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</si>
  <si>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</si>
  <si>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</si>
  <si>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</si>
  <si>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</si>
  <si>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</si>
  <si>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</si>
  <si>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</si>
  <si>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</si>
  <si>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</si>
  <si>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</si>
  <si>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</si>
  <si>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</si>
  <si>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</si>
  <si>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</si>
  <si>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</si>
  <si>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</si>
  <si>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</si>
  <si>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</si>
  <si>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</si>
  <si>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</si>
  <si>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</si>
  <si>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</si>
  <si>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</si>
  <si>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</si>
  <si>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</si>
  <si>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</si>
  <si>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</si>
  <si>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</si>
  <si>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</si>
  <si>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</si>
  <si>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</si>
  <si>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</si>
  <si>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</si>
  <si>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</si>
  <si>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</si>
  <si>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</si>
  <si>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</si>
  <si>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</si>
  <si>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</si>
  <si>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</si>
  <si>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</si>
  <si>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</si>
  <si>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</si>
  <si>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</si>
  <si>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</si>
  <si>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</si>
  <si>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</si>
  <si>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</si>
  <si>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</si>
  <si>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</si>
  <si>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</si>
  <si>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</si>
  <si>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</si>
  <si>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</si>
  <si>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</si>
  <si>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</si>
  <si>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</si>
  <si>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</si>
  <si>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</si>
  <si>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</si>
  <si>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</si>
  <si>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</si>
  <si>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</si>
  <si>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</si>
  <si>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</si>
  <si>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</si>
  <si>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</si>
  <si>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</si>
  <si>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</si>
  <si>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</si>
  <si>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</si>
  <si>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</si>
  <si>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</si>
  <si>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</si>
  <si>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</si>
  <si>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</si>
  <si>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</si>
  <si>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</si>
  <si>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</si>
  <si>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</si>
  <si>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</si>
  <si>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</si>
  <si>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</si>
  <si>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</si>
  <si>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</si>
  <si>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</si>
  <si>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</si>
  <si>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</si>
  <si>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</si>
  <si>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</si>
  <si>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</si>
  <si>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</si>
  <si>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</si>
  <si>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</si>
  <si>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</si>
  <si>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</si>
  <si>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</si>
  <si>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</si>
  <si>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</si>
  <si>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</si>
  <si>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</si>
  <si>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</si>
  <si>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</si>
  <si>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</si>
  <si>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</si>
  <si>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</si>
  <si>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</si>
  <si>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</si>
  <si>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</si>
  <si>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</si>
  <si>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</si>
  <si>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</si>
  <si>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</si>
  <si>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</si>
  <si>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</si>
  <si>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</si>
  <si>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</si>
  <si>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</si>
  <si>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</si>
  <si>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</si>
  <si>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</si>
  <si>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</si>
  <si>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</si>
  <si>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</si>
  <si>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</si>
  <si>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</si>
  <si>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</si>
  <si>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</si>
  <si>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</si>
  <si>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</si>
  <si>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</si>
  <si>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</si>
  <si>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</si>
  <si>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</si>
  <si>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</si>
  <si>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</si>
  <si>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</si>
  <si>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</si>
  <si>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</si>
  <si>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</si>
  <si>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</si>
  <si>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</si>
  <si>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</si>
  <si>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</si>
  <si>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</si>
  <si>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</si>
  <si>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</si>
  <si>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</si>
  <si>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</si>
  <si>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</si>
  <si>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</si>
  <si>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</si>
  <si>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</si>
  <si>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</si>
  <si>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</si>
  <si>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</si>
  <si>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</si>
  <si>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</si>
  <si>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</si>
  <si>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</si>
  <si>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</si>
  <si>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</si>
  <si>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</si>
  <si>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</si>
  <si>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</si>
  <si>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</si>
  <si>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</si>
  <si>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</si>
  <si>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</si>
  <si>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</si>
  <si>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</si>
  <si>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</si>
  <si>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</si>
  <si>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</si>
  <si>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</si>
  <si>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</si>
  <si>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</si>
  <si>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</si>
  <si>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</si>
  <si>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</si>
  <si>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</si>
  <si>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</si>
  <si>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</si>
  <si>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</si>
  <si>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</si>
  <si>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</si>
  <si>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</si>
  <si>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</si>
  <si>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</si>
  <si>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</si>
  <si>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</si>
  <si>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</si>
  <si>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</si>
  <si>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</si>
  <si>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</si>
  <si>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</si>
  <si>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</si>
  <si>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</si>
  <si>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</si>
  <si>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</si>
  <si>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</si>
  <si>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</si>
  <si>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</si>
  <si>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</si>
  <si>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</si>
  <si>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</si>
  <si>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</si>
  <si>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</si>
  <si>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</si>
  <si>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</si>
  <si>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</si>
  <si>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</si>
  <si>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</si>
  <si>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</si>
  <si>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</si>
  <si>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</si>
  <si>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</si>
  <si>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</si>
  <si>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</si>
  <si>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</si>
  <si>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</si>
  <si>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</si>
  <si>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</si>
  <si>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</si>
  <si>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</si>
  <si>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</si>
  <si>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</si>
  <si>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</si>
  <si>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</si>
  <si>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</si>
  <si>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</si>
  <si>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</si>
  <si>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</si>
  <si>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</si>
  <si>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</si>
  <si>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</si>
  <si>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</si>
  <si>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</si>
  <si>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</si>
  <si>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</si>
  <si>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</si>
  <si>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</si>
  <si>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</si>
  <si>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</si>
  <si>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</si>
  <si>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</si>
  <si>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</si>
  <si>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</si>
  <si>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</si>
  <si>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</si>
  <si>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</si>
  <si>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</si>
  <si>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</si>
  <si>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</si>
  <si>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</si>
  <si>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</si>
  <si>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</si>
  <si>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</si>
  <si>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</si>
  <si>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</si>
  <si>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</si>
  <si>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</si>
  <si>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</si>
  <si>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</si>
  <si>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</si>
  <si>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</si>
  <si>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</si>
  <si>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</si>
  <si>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</si>
  <si>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</si>
  <si>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</si>
  <si>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</si>
  <si>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</si>
  <si>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</si>
  <si>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</si>
  <si>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</si>
  <si>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</si>
  <si>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</si>
  <si>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</si>
  <si>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</si>
  <si>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</si>
  <si>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</si>
  <si>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</si>
  <si>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</si>
  <si>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</si>
  <si>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</si>
  <si>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</si>
  <si>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</si>
  <si>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</si>
  <si>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</si>
  <si>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</si>
  <si>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</si>
  <si>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</si>
  <si>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</si>
  <si>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</si>
  <si>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</si>
  <si>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</si>
  <si>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</si>
  <si>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</si>
  <si>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</si>
  <si>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</si>
  <si>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</si>
  <si>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</si>
  <si>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</si>
  <si>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</si>
  <si>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</si>
  <si>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</si>
  <si>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</si>
  <si>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</si>
  <si>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</si>
  <si>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</si>
  <si>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</si>
  <si>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</si>
  <si>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</si>
  <si>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</si>
  <si>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</si>
  <si>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</si>
  <si>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</si>
  <si>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</si>
  <si>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</si>
  <si>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</si>
  <si>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</si>
  <si>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</si>
  <si>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</si>
  <si>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</si>
  <si>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</si>
  <si>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</si>
  <si>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</si>
  <si>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</si>
  <si>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</si>
  <si>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</si>
  <si>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</si>
  <si>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</si>
  <si>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</si>
  <si>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</si>
  <si>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</si>
  <si>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</si>
  <si>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</si>
  <si>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</si>
  <si>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</si>
  <si>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</si>
  <si>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</si>
  <si>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</si>
  <si>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</si>
  <si>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</si>
  <si>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</si>
  <si>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</si>
  <si>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</si>
  <si>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</si>
  <si>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</si>
  <si>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</si>
  <si>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</si>
  <si>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</si>
  <si>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</si>
  <si>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</si>
  <si>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</si>
  <si>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</si>
  <si>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</si>
  <si>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</si>
  <si>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</si>
  <si>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</si>
  <si>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</si>
  <si>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</si>
  <si>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</si>
  <si>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</si>
  <si>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</si>
  <si>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</si>
  <si>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</si>
  <si>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</si>
  <si>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</si>
  <si>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</si>
  <si>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</si>
  <si>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</si>
  <si>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</si>
  <si>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</si>
  <si>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</si>
  <si>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</si>
  <si>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</si>
  <si>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</si>
  <si>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</si>
  <si>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</si>
  <si>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</si>
  <si>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</si>
  <si>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</si>
  <si>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</si>
  <si>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</si>
  <si>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</si>
  <si>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</si>
  <si>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</si>
  <si>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</si>
  <si>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</si>
  <si>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</si>
  <si>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</si>
  <si>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</si>
  <si>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</si>
  <si>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</si>
  <si>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</si>
  <si>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</si>
  <si>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</si>
  <si>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</si>
  <si>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</si>
  <si>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</si>
  <si>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</si>
  <si>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</si>
  <si>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</si>
  <si>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</si>
  <si>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</si>
  <si>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</si>
  <si>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</si>
  <si>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</si>
  <si>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</si>
  <si>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</si>
  <si>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</si>
  <si>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</si>
  <si>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</si>
  <si>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</si>
  <si>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</si>
  <si>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</si>
  <si>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</si>
  <si>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</si>
  <si>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</si>
  <si>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</si>
  <si>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</si>
  <si>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</si>
  <si>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</si>
  <si>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</si>
  <si>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</si>
  <si>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</si>
  <si>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</si>
  <si>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</si>
  <si>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</si>
  <si>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</si>
  <si>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</si>
  <si>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</si>
  <si>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</si>
  <si>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</si>
  <si>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</si>
  <si>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</si>
  <si>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</si>
  <si>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</si>
  <si>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</si>
  <si>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</si>
  <si>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</si>
  <si>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</si>
  <si>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</si>
  <si>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</si>
  <si>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</si>
  <si>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</si>
  <si>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</si>
  <si>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</si>
  <si>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</si>
  <si>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</si>
  <si>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</si>
  <si>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</si>
  <si>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</si>
  <si>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</si>
  <si>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</si>
  <si>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</si>
  <si>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</si>
  <si>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</si>
  <si>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</si>
  <si>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</si>
  <si>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</si>
  <si>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</si>
  <si>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</si>
  <si>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</si>
  <si>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</si>
  <si>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</si>
  <si>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</si>
  <si>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</si>
  <si>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</si>
  <si>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</si>
  <si>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</si>
  <si>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</si>
  <si>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</si>
  <si>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</si>
  <si>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</si>
  <si>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</si>
  <si>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</si>
  <si>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</si>
  <si>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</si>
  <si>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</si>
  <si>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</si>
  <si>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</si>
  <si>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</si>
  <si>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</si>
  <si>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</si>
  <si>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</si>
  <si>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</si>
  <si>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</si>
  <si>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</si>
  <si>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</si>
  <si>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</si>
  <si>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</si>
  <si>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</si>
  <si>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</si>
  <si>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</si>
  <si>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</si>
  <si>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</si>
  <si>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</si>
  <si>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</si>
  <si>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</si>
  <si>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</si>
  <si>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</si>
  <si>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</si>
  <si>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</si>
  <si>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</si>
  <si>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</si>
  <si>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</si>
  <si>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</si>
  <si>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</si>
  <si>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</si>
  <si>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</si>
  <si>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</si>
  <si>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</si>
  <si>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</si>
  <si>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</si>
  <si>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</si>
  <si>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</si>
  <si>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</si>
  <si>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</si>
  <si>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</si>
  <si>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</si>
  <si>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</si>
  <si>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</si>
  <si>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</si>
  <si>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</si>
  <si>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</si>
  <si>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</si>
  <si>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</si>
  <si>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</si>
  <si>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</si>
  <si>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</si>
  <si>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</si>
  <si>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</si>
  <si>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</si>
  <si>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</si>
  <si>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</si>
  <si>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</si>
  <si>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</si>
  <si>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</si>
  <si>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</si>
  <si>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</si>
  <si>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</si>
  <si>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</si>
  <si>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</si>
  <si>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</si>
  <si>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</si>
  <si>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</si>
  <si>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</si>
  <si>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</si>
  <si>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</si>
  <si>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</si>
  <si>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</si>
  <si>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</si>
  <si>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</si>
  <si>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</si>
  <si>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</si>
  <si>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</si>
  <si>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</si>
  <si>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</si>
  <si>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</si>
  <si>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</si>
  <si>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</si>
  <si>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</si>
  <si>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</si>
  <si>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</si>
  <si>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</si>
  <si>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</si>
  <si>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</si>
  <si>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</si>
  <si>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</si>
  <si>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</si>
  <si>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</si>
  <si>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</si>
  <si>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</si>
  <si>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</si>
  <si>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</si>
  <si>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</si>
  <si>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</si>
  <si>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</si>
  <si>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</si>
  <si>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</si>
  <si>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</si>
  <si>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</si>
  <si>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</si>
  <si>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</si>
  <si>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</si>
  <si>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</si>
  <si>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</si>
  <si>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</si>
  <si>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</si>
  <si>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</si>
  <si>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</si>
  <si>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</si>
  <si>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</si>
  <si>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</si>
  <si>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</si>
  <si>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</si>
  <si>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</si>
  <si>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</si>
  <si>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</si>
  <si>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</si>
  <si>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</si>
  <si>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</si>
  <si>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</si>
  <si>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</si>
  <si>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</si>
  <si>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</si>
  <si>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</si>
  <si>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</si>
  <si>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</si>
  <si>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</si>
  <si>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</si>
  <si>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</si>
  <si>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</si>
  <si>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</si>
  <si>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</si>
  <si>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</si>
  <si>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</si>
  <si>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</si>
  <si>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</si>
  <si>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</si>
  <si>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</si>
  <si>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</si>
  <si>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</si>
  <si>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</si>
  <si>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</si>
  <si>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</si>
  <si>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</si>
  <si>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</si>
  <si>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</si>
  <si>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</si>
  <si>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</si>
  <si>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</si>
  <si>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</si>
  <si>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</si>
  <si>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</si>
  <si>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</si>
  <si>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</si>
  <si>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</si>
  <si>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</si>
  <si>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</si>
  <si>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</si>
  <si>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</si>
  <si>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</si>
  <si>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</si>
  <si>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</si>
  <si>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</si>
  <si>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</si>
  <si>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</si>
  <si>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</si>
  <si>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</si>
  <si>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</si>
  <si>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</si>
  <si>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</si>
  <si>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</si>
  <si>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</si>
  <si>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</si>
  <si>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</si>
  <si>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</si>
  <si>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</si>
  <si>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</si>
  <si>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</si>
  <si>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</si>
  <si>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</si>
  <si>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</si>
  <si>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</si>
  <si>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</si>
  <si>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</si>
  <si>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</si>
  <si>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</si>
  <si>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</si>
  <si>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</si>
  <si>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</si>
  <si>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</si>
  <si>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</si>
  <si>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</si>
  <si>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</si>
  <si>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</si>
  <si>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</si>
  <si>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</si>
  <si>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</si>
  <si>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</si>
  <si>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</si>
  <si>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</si>
  <si>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</si>
  <si>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</si>
  <si>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</si>
  <si>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</si>
  <si>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</si>
  <si>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</si>
  <si>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</si>
  <si>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</si>
  <si>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</si>
  <si>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</si>
  <si>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</si>
  <si>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</si>
  <si>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</si>
  <si>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</si>
  <si>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</si>
  <si>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</si>
  <si>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</si>
  <si>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</si>
  <si>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</si>
  <si>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</si>
  <si>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</si>
  <si>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</si>
  <si>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</si>
  <si>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</si>
  <si>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</si>
  <si>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</si>
  <si>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</si>
  <si>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</si>
  <si>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</si>
  <si>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</si>
  <si>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</si>
  <si>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</si>
  <si>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</si>
  <si>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</si>
  <si>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</si>
  <si>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</si>
  <si>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</si>
  <si>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</si>
  <si>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</si>
  <si>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</si>
  <si>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</si>
  <si>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</si>
  <si>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</si>
  <si>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</si>
  <si>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</si>
  <si>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</si>
  <si>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</si>
  <si>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</si>
  <si>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</si>
  <si>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</si>
  <si>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</si>
  <si>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</si>
  <si>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</si>
  <si>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</si>
  <si>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</si>
  <si>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</si>
  <si>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</si>
  <si>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</si>
  <si>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</si>
  <si>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</si>
  <si>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</si>
  <si>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</si>
  <si>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</si>
  <si>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</si>
  <si>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</si>
  <si>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</si>
  <si>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</si>
  <si>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</si>
  <si>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</si>
  <si>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</si>
  <si>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</si>
  <si>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</si>
  <si>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</si>
  <si>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</si>
  <si>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</si>
  <si>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</si>
  <si>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</si>
  <si>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</si>
  <si>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</si>
  <si>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</si>
  <si>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</si>
  <si>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</si>
  <si>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</si>
  <si>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</si>
  <si>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</si>
  <si>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</si>
  <si>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</si>
  <si>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</si>
  <si>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</si>
  <si>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</si>
  <si>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</si>
  <si>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</si>
  <si>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</si>
  <si>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</si>
  <si>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</si>
  <si>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</si>
  <si>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</si>
  <si>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</si>
  <si>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</si>
  <si>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</si>
  <si>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</si>
  <si>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</si>
  <si>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</si>
  <si>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</si>
  <si>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</si>
  <si>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</si>
  <si>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</si>
  <si>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</si>
  <si>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</si>
  <si>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</si>
  <si>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</si>
  <si>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</si>
  <si>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</si>
  <si>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</si>
  <si>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</si>
  <si>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</si>
  <si>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</si>
  <si>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</si>
  <si>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</si>
  <si>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</si>
  <si>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</si>
  <si>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</si>
  <si>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</si>
  <si>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</si>
  <si>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</si>
  <si>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</si>
  <si>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</si>
  <si>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</si>
  <si>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</si>
  <si>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</si>
  <si>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</si>
  <si>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</si>
  <si>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</si>
  <si>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</si>
  <si>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</si>
  <si>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</si>
  <si>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</si>
  <si>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</si>
  <si>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</si>
  <si>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</si>
  <si>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</si>
  <si>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</si>
  <si>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</si>
  <si>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</si>
  <si>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</si>
  <si>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</si>
  <si>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</si>
  <si>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</si>
  <si>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</si>
  <si>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</si>
  <si>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</si>
  <si>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</si>
  <si>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</si>
  <si>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</si>
  <si>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</si>
  <si>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</si>
  <si>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</si>
  <si>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</si>
  <si>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</si>
  <si>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</si>
  <si>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</si>
  <si>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</si>
  <si>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</si>
  <si>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</si>
  <si>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</si>
  <si>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</si>
  <si>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</si>
  <si>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</si>
  <si>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</si>
  <si>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</si>
  <si>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</si>
  <si>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</si>
  <si>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</si>
  <si>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</si>
  <si>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</si>
  <si>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</si>
  <si>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</si>
  <si>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</si>
  <si>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</si>
  <si>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</si>
  <si>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</si>
  <si>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</si>
  <si>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</si>
  <si>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</si>
  <si>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</si>
  <si>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</si>
  <si>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</si>
  <si>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</si>
  <si>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</si>
  <si>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</si>
  <si>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</si>
  <si>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</si>
  <si>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</si>
  <si>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</si>
  <si>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</si>
  <si>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</si>
  <si>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</si>
  <si>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</si>
  <si>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</si>
  <si>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</si>
  <si>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</si>
  <si>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</si>
  <si>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</si>
  <si>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</si>
  <si>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</si>
  <si>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</si>
  <si>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</si>
  <si>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</si>
  <si>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</si>
  <si>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</si>
  <si>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</si>
  <si>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</si>
  <si>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</si>
  <si>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</si>
  <si>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</si>
  <si>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</si>
  <si>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</si>
  <si>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</si>
  <si>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</si>
  <si>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</si>
  <si>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</si>
  <si>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</si>
  <si>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</si>
  <si>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</si>
  <si>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</si>
  <si>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</si>
  <si>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</si>
  <si>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</si>
  <si>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</si>
  <si>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</si>
  <si>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</si>
  <si>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</si>
  <si>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</si>
  <si>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</si>
  <si>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</si>
  <si>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</si>
  <si>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</si>
  <si>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</si>
  <si>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</si>
  <si>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</si>
  <si>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</si>
  <si>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</si>
  <si>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</si>
  <si>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</si>
  <si>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</si>
  <si>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</si>
  <si>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</si>
  <si>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</si>
  <si>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</si>
  <si>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</si>
  <si>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</si>
  <si>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</si>
  <si>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</si>
  <si>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</si>
  <si>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</si>
  <si>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</si>
  <si>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</si>
  <si>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</si>
  <si>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</si>
  <si>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</si>
  <si>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</si>
  <si>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</si>
  <si>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</si>
  <si>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</si>
  <si>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</si>
  <si>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</si>
  <si>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</si>
  <si>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</si>
  <si>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</si>
  <si>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</si>
  <si>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</si>
  <si>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</si>
  <si>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</si>
  <si>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</si>
  <si>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</si>
  <si>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</si>
  <si>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</si>
  <si>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</si>
  <si>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</si>
  <si>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</si>
  <si>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</si>
  <si>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</si>
  <si>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</si>
  <si>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</si>
  <si>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</si>
  <si>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</si>
  <si>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</si>
  <si>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</si>
  <si>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</si>
  <si>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</si>
  <si>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</si>
  <si>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</si>
  <si>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</si>
  <si>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</si>
  <si>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</si>
  <si>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</si>
  <si>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</si>
  <si>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</si>
  <si>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</si>
  <si>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</si>
  <si>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</si>
  <si>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</si>
  <si>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</si>
  <si>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</si>
  <si>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</si>
  <si>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</si>
  <si>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</si>
  <si>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</si>
  <si>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</si>
  <si>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</si>
  <si>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</si>
  <si>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</si>
  <si>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</si>
  <si>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</si>
  <si>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</si>
  <si>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</si>
  <si>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</si>
  <si>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</si>
  <si>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</si>
  <si>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</si>
  <si>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</si>
  <si>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</si>
  <si>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</si>
  <si>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</si>
  <si>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</si>
  <si>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</si>
  <si>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</si>
  <si>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</si>
  <si>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</si>
  <si>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</si>
  <si>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</si>
  <si>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</si>
  <si>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</si>
  <si>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</si>
  <si>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</si>
  <si>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</si>
  <si>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</si>
  <si>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</si>
  <si>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</si>
  <si>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</si>
  <si>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</si>
  <si>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</si>
  <si>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</si>
  <si>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</si>
  <si>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</si>
  <si>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</si>
  <si>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</si>
  <si>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</si>
  <si>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</si>
  <si>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</si>
  <si>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</si>
  <si>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</si>
  <si>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</si>
  <si>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</si>
  <si>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</si>
  <si>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</si>
  <si>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</si>
  <si>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</si>
  <si>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</si>
  <si>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</si>
  <si>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</si>
  <si>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</si>
  <si>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</si>
  <si>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</si>
  <si>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</si>
  <si>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</si>
  <si>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</si>
  <si>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</si>
  <si>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</si>
  <si>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</si>
  <si>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</si>
  <si>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</si>
  <si>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</si>
  <si>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</si>
  <si>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</si>
  <si>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</si>
  <si>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</si>
  <si>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</si>
  <si>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</si>
  <si>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</si>
  <si>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</si>
  <si>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</si>
  <si>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</si>
  <si>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</si>
  <si>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</si>
  <si>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</si>
  <si>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</si>
  <si>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</si>
  <si>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</si>
  <si>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</si>
  <si>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</si>
  <si>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</si>
  <si>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</si>
  <si>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</si>
  <si>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</si>
  <si>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</si>
  <si>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</si>
  <si>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</si>
  <si>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</si>
  <si>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</si>
  <si>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</si>
  <si>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</si>
  <si>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</si>
  <si>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</si>
  <si>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</si>
  <si>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</si>
  <si>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</si>
  <si>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</si>
  <si>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</si>
  <si>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</si>
  <si>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</si>
  <si>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</si>
  <si>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</si>
  <si>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</si>
  <si>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</si>
  <si>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</si>
  <si>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</si>
  <si>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</si>
  <si>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</si>
  <si>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</si>
  <si>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</si>
  <si>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</si>
  <si>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</si>
  <si>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</si>
  <si>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</si>
  <si>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</si>
  <si>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</si>
  <si>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</si>
  <si>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</si>
  <si>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</si>
  <si>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</si>
  <si>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</si>
  <si>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</si>
  <si>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</si>
  <si>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</si>
  <si>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</si>
  <si>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</si>
  <si>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</si>
  <si>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</si>
  <si>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</si>
  <si>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</si>
  <si>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</si>
  <si>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</si>
  <si>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</si>
  <si>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</si>
  <si>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</si>
  <si>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</si>
  <si>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</si>
  <si>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</si>
  <si>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</si>
  <si>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</si>
  <si>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</si>
  <si>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</si>
  <si>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</si>
  <si>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</si>
  <si>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</si>
  <si>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</si>
  <si>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</si>
  <si>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</si>
  <si>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</si>
  <si>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</si>
  <si>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</si>
  <si>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</si>
  <si>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</si>
  <si>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</si>
  <si>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</si>
  <si>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</si>
  <si>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</si>
  <si>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</si>
  <si>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</si>
  <si>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</si>
  <si>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</si>
  <si>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</si>
  <si>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</si>
  <si>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</si>
  <si>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</si>
  <si>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</si>
  <si>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</si>
  <si>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</si>
  <si>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</si>
  <si>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</si>
  <si>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</si>
  <si>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</si>
  <si>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</si>
  <si>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</si>
  <si>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</si>
  <si>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</si>
  <si>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</si>
  <si>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</si>
  <si>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</si>
  <si>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</si>
  <si>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</si>
  <si>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</si>
  <si>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</si>
  <si>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</si>
  <si>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</si>
  <si>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</si>
  <si>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</si>
  <si>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</si>
  <si>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</si>
  <si>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</si>
  <si>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</si>
  <si>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</si>
  <si>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</si>
  <si>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</si>
  <si>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</si>
  <si>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</si>
  <si>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</si>
  <si>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</si>
  <si>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</si>
  <si>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</si>
  <si>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</si>
  <si>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</si>
  <si>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</si>
  <si>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</si>
  <si>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</si>
  <si>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</si>
  <si>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</si>
  <si>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</si>
  <si>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</si>
  <si>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</si>
  <si>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</si>
  <si>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</si>
  <si>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</si>
  <si>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</si>
  <si>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</si>
  <si>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</si>
  <si>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</si>
  <si>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</si>
  <si>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</si>
  <si>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</si>
  <si>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</si>
  <si>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</si>
  <si>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</si>
  <si>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</si>
  <si>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</si>
  <si>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</si>
  <si>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</si>
  <si>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</si>
  <si>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</si>
  <si>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</si>
  <si>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</si>
  <si>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</si>
  <si>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</si>
  <si>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</si>
  <si>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</si>
  <si>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</si>
  <si>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</si>
  <si>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</si>
  <si>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</si>
  <si>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</si>
  <si>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</si>
  <si>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</si>
  <si>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</si>
  <si>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</si>
  <si>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</si>
  <si>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</si>
  <si>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</si>
  <si>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</si>
  <si>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</si>
  <si>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</si>
  <si>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</si>
  <si>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</si>
  <si>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</si>
  <si>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</si>
  <si>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</si>
  <si>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</si>
  <si>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</si>
  <si>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</si>
  <si>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</si>
  <si>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</si>
  <si>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</si>
  <si>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</si>
  <si>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</si>
  <si>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</si>
  <si>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</si>
  <si>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</si>
  <si>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</si>
  <si>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</si>
  <si>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</si>
  <si>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</si>
  <si>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</si>
  <si>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</si>
  <si>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</si>
  <si>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</si>
  <si>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</si>
  <si>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</si>
  <si>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</si>
  <si>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</si>
  <si>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</si>
  <si>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</si>
  <si>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</si>
  <si>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</si>
  <si>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</si>
  <si>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</si>
  <si>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</si>
  <si>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</si>
  <si>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</si>
  <si>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</si>
  <si>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</si>
  <si>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</si>
  <si>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</si>
  <si>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</si>
  <si>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</si>
  <si>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</si>
  <si>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</si>
  <si>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</si>
  <si>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</si>
  <si>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</si>
  <si>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</si>
  <si>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</si>
  <si>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</si>
  <si>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</si>
  <si>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</si>
  <si>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</si>
  <si>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</si>
  <si>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</si>
  <si>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</si>
  <si>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</si>
  <si>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</si>
  <si>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</si>
  <si>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</si>
  <si>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</si>
  <si>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</si>
  <si>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</si>
  <si>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</si>
  <si>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</si>
  <si>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</si>
  <si>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</si>
  <si>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</si>
  <si>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</si>
  <si>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</si>
  <si>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</si>
  <si>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</si>
  <si>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</si>
  <si>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</si>
  <si>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</si>
  <si>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</si>
  <si>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</si>
  <si>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</si>
  <si>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</si>
  <si>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</si>
  <si>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</si>
  <si>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</si>
  <si>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</si>
  <si>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</si>
  <si>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</si>
  <si>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</si>
  <si>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</si>
  <si>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</si>
  <si>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</si>
  <si>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</si>
  <si>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</si>
  <si>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</si>
  <si>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</si>
  <si>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</si>
  <si>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</si>
  <si>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</si>
  <si>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</si>
  <si>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</si>
  <si>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</si>
  <si>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</si>
  <si>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</si>
  <si>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</si>
  <si>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</si>
  <si>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</si>
  <si>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</si>
  <si>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</si>
  <si>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</si>
  <si>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</si>
  <si>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</si>
  <si>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</si>
  <si>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</si>
  <si>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</si>
  <si>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</si>
  <si>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</si>
  <si>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</si>
  <si>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</si>
  <si>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</si>
  <si>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</si>
  <si>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</si>
  <si>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</si>
  <si>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</si>
  <si>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</si>
  <si>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</si>
  <si>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</si>
  <si>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</si>
  <si>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</si>
  <si>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</si>
  <si>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</si>
  <si>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</si>
  <si>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</si>
  <si>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</si>
  <si>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</si>
  <si>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</si>
  <si>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</si>
  <si>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</si>
  <si>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</si>
  <si>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</si>
  <si>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</si>
  <si>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</si>
  <si>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</si>
  <si>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</si>
  <si>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</si>
  <si>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</si>
  <si>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</si>
  <si>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</si>
  <si>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</si>
  <si>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</si>
  <si>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</si>
  <si>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</si>
  <si>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</si>
  <si>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</si>
  <si>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</si>
  <si>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</si>
  <si>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</si>
  <si>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</si>
  <si>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</si>
  <si>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</si>
  <si>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</si>
  <si>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</si>
  <si>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</si>
  <si>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</si>
  <si>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</si>
  <si>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</si>
  <si>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</si>
  <si>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</si>
  <si>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</si>
  <si>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</si>
  <si>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</si>
  <si>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</si>
  <si>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</si>
  <si>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</si>
  <si>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</si>
  <si>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</si>
  <si>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</si>
  <si>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</si>
  <si>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</si>
  <si>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</si>
  <si>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</si>
  <si>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</si>
  <si>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</si>
  <si>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</si>
  <si>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</si>
  <si>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</si>
  <si>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</si>
  <si>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</si>
  <si>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</si>
  <si>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</si>
  <si>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</si>
  <si>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</si>
  <si>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</si>
  <si>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</si>
  <si>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</si>
  <si>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</si>
  <si>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</si>
  <si>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</si>
  <si>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</si>
  <si>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</si>
  <si>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</si>
  <si>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</si>
  <si>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</si>
  <si>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</si>
  <si>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</si>
  <si>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</si>
  <si>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</si>
  <si>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</si>
  <si>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</si>
  <si>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</si>
  <si>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</si>
  <si>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</si>
  <si>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</si>
  <si>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</si>
  <si>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</si>
  <si>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</si>
  <si>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</si>
  <si>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</si>
  <si>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</si>
  <si>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</si>
  <si>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</si>
  <si>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</si>
  <si>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</si>
  <si>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</si>
  <si>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</si>
  <si>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</si>
  <si>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</si>
  <si>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</si>
  <si>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</si>
  <si>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</si>
  <si>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</si>
  <si>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</si>
  <si>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</si>
  <si>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</si>
  <si>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</si>
  <si>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</si>
  <si>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</si>
  <si>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</si>
  <si>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</si>
  <si>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</si>
  <si>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</si>
  <si>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</si>
  <si>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</si>
  <si>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</si>
  <si>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</si>
  <si>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</si>
  <si>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</si>
  <si>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</si>
  <si>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</si>
  <si>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</si>
  <si>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</si>
  <si>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</si>
  <si>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</si>
  <si>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</si>
  <si>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</si>
  <si>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</si>
  <si>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</si>
  <si>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</si>
  <si>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</si>
  <si>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</si>
  <si>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</si>
  <si>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</si>
  <si>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</si>
  <si>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</si>
  <si>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</si>
  <si>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</si>
  <si>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</si>
  <si>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</si>
  <si>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</si>
  <si>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</si>
  <si>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</si>
  <si>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</si>
  <si>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</si>
  <si>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</si>
  <si>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</si>
  <si>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</si>
  <si>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</si>
  <si>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</si>
  <si>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</si>
  <si>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</si>
  <si>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</si>
  <si>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</si>
  <si>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</si>
  <si>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</si>
  <si>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</si>
  <si>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</si>
  <si>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</si>
  <si>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</si>
  <si>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</si>
  <si>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</si>
  <si>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</si>
  <si>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</si>
  <si>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</si>
  <si>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</si>
  <si>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</si>
  <si>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</si>
  <si>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</si>
  <si>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</si>
  <si>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</si>
  <si>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</si>
  <si>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</si>
  <si>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</si>
  <si>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</si>
  <si>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</si>
  <si>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</si>
  <si>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</si>
  <si>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</si>
  <si>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</si>
  <si>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</si>
  <si>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</si>
  <si>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</si>
  <si>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</si>
  <si>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</si>
  <si>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</si>
  <si>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</si>
  <si>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</si>
  <si>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</si>
  <si>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</si>
  <si>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</si>
  <si>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</si>
  <si>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</si>
  <si>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</si>
  <si>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</si>
  <si>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</si>
  <si>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</si>
  <si>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</si>
  <si>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</si>
  <si>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</si>
  <si>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</si>
  <si>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</si>
  <si>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</si>
  <si>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</si>
  <si>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</si>
  <si>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</si>
  <si>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</si>
  <si>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</si>
  <si>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</si>
  <si>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</si>
  <si>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</si>
  <si>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</si>
  <si>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</si>
  <si>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</si>
  <si>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</si>
  <si>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</si>
  <si>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</si>
  <si>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</si>
  <si>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</si>
  <si>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</si>
  <si>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</si>
  <si>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</si>
  <si>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</si>
  <si>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</si>
  <si>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</si>
  <si>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</si>
  <si>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</si>
  <si>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</si>
  <si>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</si>
  <si>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</si>
  <si>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</si>
  <si>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</si>
  <si>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</si>
  <si>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</si>
  <si>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</si>
  <si>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</si>
  <si>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</si>
  <si>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</si>
  <si>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</si>
  <si>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</si>
  <si>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</si>
  <si>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</si>
  <si>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</si>
  <si>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</si>
  <si>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</si>
  <si>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</si>
  <si>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</si>
  <si>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</si>
  <si>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</si>
  <si>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</si>
  <si>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</si>
  <si>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</si>
  <si>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</si>
  <si>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</si>
  <si>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</si>
  <si>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</si>
  <si>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</si>
  <si>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</si>
  <si>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</si>
  <si>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</si>
  <si>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</si>
  <si>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</si>
  <si>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</si>
  <si>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</si>
  <si>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</si>
  <si>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</si>
  <si>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</si>
  <si>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</si>
  <si>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</si>
  <si>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</si>
  <si>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</si>
  <si>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</si>
  <si>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</si>
  <si>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</si>
  <si>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</si>
  <si>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</si>
  <si>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</si>
  <si>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</si>
  <si>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</si>
  <si>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</si>
  <si>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</si>
  <si>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</si>
  <si>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</si>
  <si>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</si>
  <si>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</si>
  <si>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</si>
  <si>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</si>
  <si>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</si>
  <si>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</si>
  <si>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</si>
  <si>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</si>
  <si>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</si>
  <si>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</si>
  <si>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</si>
  <si>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</si>
  <si>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</si>
  <si>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</si>
  <si>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</si>
  <si>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</si>
  <si>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</si>
  <si>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</si>
  <si>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</si>
  <si>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</si>
  <si>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</si>
  <si>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</si>
  <si>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</si>
  <si>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</si>
  <si>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</si>
  <si>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</si>
  <si>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</si>
  <si>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</si>
  <si>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</si>
  <si>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</si>
  <si>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</si>
  <si>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</si>
  <si>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</si>
  <si>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</si>
  <si>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</si>
  <si>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</si>
  <si>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</si>
  <si>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</si>
  <si>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</si>
  <si>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</si>
  <si>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</si>
  <si>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</si>
  <si>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</si>
  <si>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</si>
  <si>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</si>
  <si>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</si>
  <si>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</si>
  <si>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</si>
  <si>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</si>
  <si>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</si>
  <si>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</si>
  <si>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</si>
  <si>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</si>
  <si>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</si>
  <si>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</si>
  <si>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</si>
  <si>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</si>
  <si>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</si>
  <si>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</si>
  <si>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</si>
  <si>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</si>
  <si>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</si>
  <si>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</si>
  <si>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</si>
  <si>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</si>
  <si>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</si>
  <si>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</si>
  <si>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</si>
  <si>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</si>
  <si>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</si>
  <si>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</si>
  <si>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</si>
  <si>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</si>
  <si>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</si>
  <si>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</si>
  <si>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</si>
  <si>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</si>
  <si>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</si>
  <si>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</si>
  <si>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</si>
  <si>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</si>
  <si>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</si>
  <si>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</si>
  <si>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</si>
  <si>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</si>
  <si>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</si>
  <si>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</si>
  <si>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</si>
  <si>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</si>
  <si>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</si>
  <si>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</si>
  <si>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</si>
  <si>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</si>
  <si>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</si>
  <si>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</si>
  <si>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</si>
  <si>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</si>
  <si>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</si>
  <si>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</si>
  <si>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</si>
  <si>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</si>
  <si>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</si>
  <si>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</si>
  <si>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</si>
  <si>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</si>
  <si>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</si>
  <si>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</si>
  <si>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</si>
  <si>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</si>
  <si>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</si>
  <si>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</si>
  <si>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</si>
  <si>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</si>
  <si>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</si>
  <si>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</si>
  <si>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</si>
  <si>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</si>
  <si>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</si>
  <si>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</si>
  <si>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</si>
  <si>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</si>
  <si>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</si>
  <si>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</si>
  <si>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</si>
  <si>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</si>
  <si>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</si>
  <si>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</si>
  <si>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</si>
  <si>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</si>
  <si>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</si>
  <si>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</si>
  <si>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</si>
  <si>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</si>
  <si>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</si>
  <si>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</si>
  <si>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</si>
  <si>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 i ostali materijalni rashodi</t>
  </si>
  <si>
    <t>Uredski materijal</t>
  </si>
  <si>
    <t>Materijali i sirovine</t>
  </si>
  <si>
    <t xml:space="preserve">Laboratorijska plastika </t>
  </si>
  <si>
    <t>Dokazivanje bakterijskih serotipova i grupa</t>
  </si>
  <si>
    <t>Automatizirana identifikacija i automatsko određivanje osjetljivosti bakterija na antibiotike</t>
  </si>
  <si>
    <t>Testovi za automatizirani i zatvoreni imunoanalizator  (miniVidas)</t>
  </si>
  <si>
    <t>Dokazivanje uzročnika bolesti u primarno sterilnim uzorcima</t>
  </si>
  <si>
    <t>Gotovi testovi za spektroskopiju</t>
  </si>
  <si>
    <t>Virusni antigeni u stolici kod crijevnih bolesti</t>
  </si>
  <si>
    <t>Mycoplazma i ureaplazma u urogenitalnom sustvu</t>
  </si>
  <si>
    <t xml:space="preserve">Molekularna dijagnostika klamidija </t>
  </si>
  <si>
    <t>Dehidrirane podloge i suplementi</t>
  </si>
  <si>
    <t>Gotovi mediji</t>
  </si>
  <si>
    <t>Energija</t>
  </si>
  <si>
    <t>Električna energija - opskrba</t>
  </si>
  <si>
    <t>Komunalne usluge</t>
  </si>
  <si>
    <t>Zdravstvene i veterinarske usluge</t>
  </si>
  <si>
    <t>Medicinska i laboratorijska oprema</t>
  </si>
  <si>
    <t>I kvartal</t>
  </si>
  <si>
    <t>II kvartal</t>
  </si>
  <si>
    <t>19520000-7</t>
  </si>
  <si>
    <t>33694000-1</t>
  </si>
  <si>
    <t>71900000-7</t>
  </si>
  <si>
    <t>30192000-1</t>
  </si>
  <si>
    <t>33141000-0</t>
  </si>
  <si>
    <t>24000000-4</t>
  </si>
  <si>
    <t>33696000-5</t>
  </si>
  <si>
    <t>33695000-8</t>
  </si>
  <si>
    <t>65300000-6</t>
  </si>
  <si>
    <t>65200000-5</t>
  </si>
  <si>
    <t>64210000-1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</si>
  <si>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</si>
  <si>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</si>
  <si>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</si>
  <si>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</si>
  <si>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</si>
  <si>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Danijela Čošić, mag. oec., univ. spec. oec</t>
  </si>
  <si>
    <t>Ravanateljica Zavoda:</t>
  </si>
  <si>
    <t>dr. sc. Draženka Vadla, dr. med.,</t>
  </si>
  <si>
    <t>90524000-6</t>
  </si>
  <si>
    <t>Redni  broj</t>
  </si>
  <si>
    <t>1.</t>
  </si>
  <si>
    <t>2.</t>
  </si>
  <si>
    <t>3.</t>
  </si>
  <si>
    <t>spec. epidemiolog</t>
  </si>
  <si>
    <t>Pozicija u finan. planu</t>
  </si>
  <si>
    <t>Predmet nabave</t>
  </si>
  <si>
    <t>Objedinjena nabava</t>
  </si>
  <si>
    <t>09132000-3 09134200-9</t>
  </si>
  <si>
    <t xml:space="preserve">    B) Serumi za aglutinaciju Yersinia</t>
  </si>
  <si>
    <t xml:space="preserve">    C) Serumi za aglutinaciju E.coli</t>
  </si>
  <si>
    <t xml:space="preserve">    D)  Latex aglutinacijski testovi</t>
  </si>
  <si>
    <t xml:space="preserve">    A) Osnovne dehidrirane podloge i suplementi</t>
  </si>
  <si>
    <t xml:space="preserve">    B) Specijalne dehidrirane  podloge i suplementi (za ekologiju)</t>
  </si>
  <si>
    <t>Gorivo za službena vozila</t>
  </si>
  <si>
    <t>Odvoz i zbrinjavanje opasnog i infektivnog otpada</t>
  </si>
  <si>
    <t>Usluge telefona, telefaksa - usluge prijenosa podataka i fiksne telefonije</t>
  </si>
  <si>
    <t>Plin - opskrba</t>
  </si>
  <si>
    <t xml:space="preserve">    C) Tekući mediji</t>
  </si>
  <si>
    <t xml:space="preserve">    A) Gotove ploče za ekologiju  </t>
  </si>
  <si>
    <t xml:space="preserve">    B) Gotove ploče za mikrobiologiju</t>
  </si>
  <si>
    <t xml:space="preserve">    E)  Legionell latex aglutinacijski testovi</t>
  </si>
  <si>
    <t>Usluge tekućeg i investicijskog održavanja</t>
  </si>
  <si>
    <t>18424300-0</t>
  </si>
  <si>
    <t>33124130-5</t>
  </si>
  <si>
    <t>Laboratorijski testovi za molekularnu dijagnostiku SARS-CoV-2</t>
  </si>
  <si>
    <t>38000000-5</t>
  </si>
  <si>
    <t>Usluge telefona, pošte i prijevoza</t>
  </si>
  <si>
    <t>Ostale usluge</t>
  </si>
  <si>
    <t>98310000-9</t>
  </si>
  <si>
    <t xml:space="preserve">    A) Serumi za aglutinaciju Salmonella i   Shigela</t>
  </si>
  <si>
    <t>33651600-4</t>
  </si>
  <si>
    <t>Zaštitna medicinska oprema</t>
  </si>
  <si>
    <t>Laboratorijske analize</t>
  </si>
  <si>
    <t xml:space="preserve">     A) RT-PCR kitovi za detekciju SARS-CoV-2</t>
  </si>
  <si>
    <t xml:space="preserve">     B) Kitovi za ekstrakciju nukleinskih kiselina</t>
  </si>
  <si>
    <t xml:space="preserve">    K) Imunoglobulini protiv tetanusa</t>
  </si>
  <si>
    <t xml:space="preserve">     A) Cjepivo protiv krpeljnog meningoencefalitisa, inaktivno</t>
  </si>
  <si>
    <t xml:space="preserve">    B) Cjepivo protiv hepatitisa</t>
  </si>
  <si>
    <t xml:space="preserve">    D) Cjepivo protiv gripe</t>
  </si>
  <si>
    <t xml:space="preserve">    E) Cjepivo protiv kolere</t>
  </si>
  <si>
    <t xml:space="preserve">    F) Cjepivo protiv meningokoka </t>
  </si>
  <si>
    <t xml:space="preserve">    H) Cijepivo protiv tifusa</t>
  </si>
  <si>
    <t xml:space="preserve">    I) Cjepivo protiv vodenih kozica</t>
  </si>
  <si>
    <t xml:space="preserve">    J) Cijepivo protiv žute groznice</t>
  </si>
  <si>
    <t xml:space="preserve">    A) Usluge analize vezane uz  monitoring vodocrpilišta i vodoopskrbne mreže (sukladno zakonskim propisima)</t>
  </si>
  <si>
    <t xml:space="preserve">    B) Ostale laboratorijske analize</t>
  </si>
  <si>
    <t xml:space="preserve">    A)  Diskovi za antibiogram </t>
  </si>
  <si>
    <t xml:space="preserve">    B)  Testovi za određivanje minimalne inhibitorne    koncentracije-metoda gradijenta</t>
  </si>
  <si>
    <t xml:space="preserve">    C) Testovi za određivanje minimalne inhibitorne koncentracije-metoda mikrodilucije u bujonu</t>
  </si>
  <si>
    <t>Određivanje osjetljivosti bakterija na antibiotike</t>
  </si>
  <si>
    <t>Procijenjena vrijednost nabave (u EUR)</t>
  </si>
  <si>
    <t xml:space="preserve">    B) PAH-ovi</t>
  </si>
  <si>
    <t xml:space="preserve">    D) pH i elektrovodljivost</t>
  </si>
  <si>
    <t xml:space="preserve">    E) Kationi i anioni</t>
  </si>
  <si>
    <t xml:space="preserve">    F) Mutnoća</t>
  </si>
  <si>
    <t xml:space="preserve">    G) Teški metali</t>
  </si>
  <si>
    <t xml:space="preserve">    I) Slobodni rezidualni klor</t>
  </si>
  <si>
    <t xml:space="preserve">    N) Ukupni ugljikovodici</t>
  </si>
  <si>
    <t xml:space="preserve">    C) PBC, OCP i THM</t>
  </si>
  <si>
    <t xml:space="preserve">    H) TOC</t>
  </si>
  <si>
    <t>Usluga održavanja uređaja za pročišćavanje vode Millipore Direct-Q 5 UV</t>
  </si>
  <si>
    <t>5041000-2</t>
  </si>
  <si>
    <t>Nastavci za molekularnu dijagnostiku - PCR</t>
  </si>
  <si>
    <t>Potrošni materijal za molekularnu dijagnostiku -  PCR</t>
  </si>
  <si>
    <t xml:space="preserve">    B) Potrošni materijal za BIOER</t>
  </si>
  <si>
    <t xml:space="preserve">    A) Potrošni materijal za Rotor-Gene</t>
  </si>
  <si>
    <t>=Q10=G11+G12+G18+G19+G20+G24+G25+G26+G29+G30+G31+G34+G38+G41+G44+G45+G46+G58+G59</t>
  </si>
  <si>
    <t>=Q10=G11+G12+G18+G19+G20+G24+G25+G26+G29+G30+G31+G34+G38+G41+G44+G45+G46+G58+G60</t>
  </si>
  <si>
    <t>PLAN NABAVE ROBA, RADOVA I USLUGA ZAVODA ZA JAVNO ZDRAVSTVO KOPRIVNIČKO-KRIŽEVAČKE ŽUPANIJE ZA 2024. GODINU</t>
  </si>
  <si>
    <t>31.12.2024.</t>
  </si>
  <si>
    <t>1/2024</t>
  </si>
  <si>
    <t xml:space="preserve">    A) Adeno, rota, astro i noro virusi</t>
  </si>
  <si>
    <t xml:space="preserve">    B) Adeno i rota virusi</t>
  </si>
  <si>
    <t>Bakterijski antigeni u stolici kod gastrointestinalniih infekcija</t>
  </si>
  <si>
    <t>Gotovi testovi za ručnu identifikaciju</t>
  </si>
  <si>
    <t xml:space="preserve">    A) Testovi za dokaz opijata</t>
  </si>
  <si>
    <t xml:space="preserve">    B) Testovi za dokaz leukocita i nitrita</t>
  </si>
  <si>
    <t>Laboratorijski testovi za molekularnu dijagnostiku Bordetella pertussis</t>
  </si>
  <si>
    <t xml:space="preserve">    K) Boja</t>
  </si>
  <si>
    <t xml:space="preserve">    L) Detergenti</t>
  </si>
  <si>
    <t xml:space="preserve">   M) Cijanidi ukupni</t>
  </si>
  <si>
    <t>Sojevi i uzorci za međulaboratorijsku usporedbu i kontrolu kvalitete</t>
  </si>
  <si>
    <t xml:space="preserve">    A) ATCC sojevi</t>
  </si>
  <si>
    <t xml:space="preserve">    B) Vanjska kontrola za mikrobiologiju - Neqas</t>
  </si>
  <si>
    <t xml:space="preserve">    C) Uzorci za međulaboratorijska ispitivanja</t>
  </si>
  <si>
    <t>Usluga pranja i peglanja rublja</t>
  </si>
  <si>
    <t>Koprivnica, 12.12.2023. godine</t>
  </si>
  <si>
    <t xml:space="preserve">     A) RT-PCR kitovi za detekciju Bordetela pertusis</t>
  </si>
  <si>
    <t xml:space="preserve">Soboslikarski i ličilački radovi </t>
  </si>
  <si>
    <t>45450000-6</t>
  </si>
  <si>
    <t>45331220-4</t>
  </si>
  <si>
    <t>Rekonstrukcija i zamjena dijela postojećeg sustava hlađenja na III katu Zavoda za javno zdravstvo</t>
  </si>
  <si>
    <t xml:space="preserve">Atomski apsorpcijski spektrometar s plamenom i grafitnom tehnikom </t>
  </si>
  <si>
    <t>38000000-6</t>
  </si>
  <si>
    <t>Plinski kromatograf</t>
  </si>
  <si>
    <t>Mikroskop</t>
  </si>
  <si>
    <t>38634000-8</t>
  </si>
  <si>
    <t>Brzi dijagnostički test za detekciju OXA-48, KPC, NDM, VIM i IMP karbapenemaza u bakterijskim kulturama</t>
  </si>
  <si>
    <t>39711130-9</t>
  </si>
  <si>
    <t xml:space="preserve">Hladnjak laboratorijski </t>
  </si>
  <si>
    <t>Filteri</t>
  </si>
  <si>
    <t>2/2024</t>
  </si>
  <si>
    <t>3/2024</t>
  </si>
  <si>
    <t>4/2024</t>
  </si>
  <si>
    <t>5/2024</t>
  </si>
  <si>
    <t>6/2024</t>
  </si>
  <si>
    <t>7/2024</t>
  </si>
  <si>
    <t>8/2024</t>
  </si>
  <si>
    <t>9/2024</t>
  </si>
  <si>
    <t>10/2024</t>
  </si>
  <si>
    <t>11/2024</t>
  </si>
  <si>
    <t>12/2024</t>
  </si>
  <si>
    <t>13/2024</t>
  </si>
  <si>
    <t>14/2024</t>
  </si>
  <si>
    <t>15/2024</t>
  </si>
  <si>
    <t>16/2024</t>
  </si>
  <si>
    <t>17/2024</t>
  </si>
  <si>
    <t>18/2024</t>
  </si>
  <si>
    <t>19/2024</t>
  </si>
  <si>
    <t>20/2024</t>
  </si>
  <si>
    <t>21/2024</t>
  </si>
  <si>
    <t>22/2024</t>
  </si>
  <si>
    <t>23/2024</t>
  </si>
  <si>
    <t>24/2024</t>
  </si>
  <si>
    <t>25/2024</t>
  </si>
  <si>
    <t>26/2024</t>
  </si>
  <si>
    <t>27/2024</t>
  </si>
  <si>
    <t>28/2024</t>
  </si>
  <si>
    <t>29/2024</t>
  </si>
  <si>
    <t>30/2024</t>
  </si>
  <si>
    <t>31/2024</t>
  </si>
  <si>
    <t>32/2024</t>
  </si>
  <si>
    <t>33/2024</t>
  </si>
  <si>
    <t>34/2024</t>
  </si>
  <si>
    <t>35/2024</t>
  </si>
  <si>
    <t>36/2024</t>
  </si>
  <si>
    <t>37/2024</t>
  </si>
  <si>
    <t>38/2024</t>
  </si>
  <si>
    <t>39/2024</t>
  </si>
  <si>
    <t>4.</t>
  </si>
  <si>
    <t>Dodatna ulaganja na postrojenjima i opremi</t>
  </si>
  <si>
    <t xml:space="preserve">Standardne smjese </t>
  </si>
  <si>
    <t xml:space="preserve">Cjepiva                                                               </t>
  </si>
  <si>
    <t>III kvartal</t>
  </si>
  <si>
    <t xml:space="preserve">    G) Cjepivo protiv pneumokoka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</si>
</sst>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5"/>
      <name val="Times New Roman"/>
      <family val="1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72" fontId="7" fillId="0" borderId="1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wrapText="1"/>
    </xf>
    <xf numFmtId="3" fontId="12" fillId="0" borderId="16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 horizontal="center" wrapText="1"/>
      <protection/>
    </xf>
    <xf numFmtId="3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>
      <alignment horizontal="left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a\Desktop\novooo\P%20L%20A%20N%20%20%20%20N%20A%20B%20A%20V%20E%20%20%20%20%20Z%20A%20%20%202%200%202%201\ZA%20WEB,UV-GOTOVI%20PLANOVI%20%20I%20IZMJENE\1.%20UV-Plan%20nabave%20z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19  GODINU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5"/>
  <sheetViews>
    <sheetView tabSelected="1" view="pageBreakPreview" zoomScale="70" zoomScaleNormal="85" zoomScaleSheetLayoutView="70" workbookViewId="0" topLeftCell="A1">
      <selection activeCell="A106" sqref="A106"/>
    </sheetView>
  </sheetViews>
  <sheetFormatPr defaultColWidth="9.140625" defaultRowHeight="15"/>
  <cols>
    <col min="1" max="1" width="8.00390625" style="33" customWidth="1"/>
    <col min="2" max="2" width="10.8515625" style="43" customWidth="1"/>
    <col min="3" max="3" width="14.00390625" style="27" customWidth="1"/>
    <col min="4" max="4" width="55.28125" style="27" customWidth="1"/>
    <col min="5" max="5" width="21.140625" style="27" customWidth="1"/>
    <col min="6" max="6" width="19.57421875" style="44" hidden="1" customWidth="1"/>
    <col min="7" max="7" width="19.57421875" style="44" customWidth="1"/>
    <col min="8" max="8" width="21.7109375" style="27" customWidth="1"/>
    <col min="9" max="9" width="11.28125" style="27" hidden="1" customWidth="1"/>
    <col min="10" max="10" width="13.421875" style="27" customWidth="1"/>
    <col min="11" max="11" width="15.57421875" style="7" customWidth="1"/>
    <col min="12" max="12" width="14.140625" style="27" customWidth="1"/>
    <col min="13" max="13" width="17.140625" style="27" customWidth="1"/>
    <col min="14" max="14" width="20.28125" style="27" customWidth="1"/>
    <col min="15" max="16" width="10.7109375" style="4" hidden="1" customWidth="1"/>
    <col min="17" max="17" width="32.421875" style="4" customWidth="1"/>
    <col min="18" max="18" width="27.57421875" style="4" customWidth="1"/>
    <col min="19" max="16384" width="9.140625" style="4" customWidth="1"/>
  </cols>
  <sheetData>
    <row r="1" spans="1:14" ht="24.75" customHeight="1">
      <c r="A1" s="74" t="s">
        <v>9514</v>
      </c>
      <c r="B1" s="74"/>
      <c r="C1" s="74"/>
      <c r="D1" s="74"/>
      <c r="E1" s="11"/>
      <c r="F1" s="29"/>
      <c r="G1" s="29"/>
      <c r="H1" s="11"/>
      <c r="I1" s="11"/>
      <c r="J1" s="11"/>
      <c r="K1" s="30"/>
      <c r="L1" s="11"/>
      <c r="M1" s="11"/>
      <c r="N1" s="11"/>
    </row>
    <row r="2" spans="1:14" ht="24.75" customHeight="1">
      <c r="A2" s="74" t="s">
        <v>9517</v>
      </c>
      <c r="B2" s="74"/>
      <c r="C2" s="74"/>
      <c r="D2" s="74"/>
      <c r="E2" s="11"/>
      <c r="F2" s="29"/>
      <c r="G2" s="29"/>
      <c r="H2" s="11"/>
      <c r="I2" s="11"/>
      <c r="J2" s="11"/>
      <c r="K2" s="30"/>
      <c r="L2" s="11"/>
      <c r="M2" s="11"/>
      <c r="N2" s="11"/>
    </row>
    <row r="3" spans="1:14" ht="24.75" customHeight="1">
      <c r="A3" s="74" t="s">
        <v>9515</v>
      </c>
      <c r="B3" s="74"/>
      <c r="C3" s="74"/>
      <c r="D3" s="74"/>
      <c r="E3" s="11"/>
      <c r="F3" s="29"/>
      <c r="G3" s="29"/>
      <c r="H3" s="11"/>
      <c r="I3" s="11"/>
      <c r="J3" s="11"/>
      <c r="K3" s="30"/>
      <c r="L3" s="11"/>
      <c r="M3" s="11"/>
      <c r="N3" s="11"/>
    </row>
    <row r="4" spans="1:14" ht="24.75" customHeight="1">
      <c r="A4" s="74" t="s">
        <v>9516</v>
      </c>
      <c r="B4" s="74"/>
      <c r="C4" s="74"/>
      <c r="D4" s="74"/>
      <c r="E4" s="11"/>
      <c r="F4" s="29"/>
      <c r="G4" s="29"/>
      <c r="H4" s="11"/>
      <c r="I4" s="11"/>
      <c r="J4" s="11"/>
      <c r="K4" s="30"/>
      <c r="L4" s="11"/>
      <c r="M4" s="11"/>
      <c r="N4" s="11"/>
    </row>
    <row r="5" spans="1:14" ht="32.25" customHeight="1" thickBot="1">
      <c r="A5" s="73" t="s">
        <v>9592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7" s="5" customFormat="1" ht="134.25" customHeight="1" thickBot="1">
      <c r="A6" s="13" t="s">
        <v>9523</v>
      </c>
      <c r="B6" s="14" t="s">
        <v>9528</v>
      </c>
      <c r="C6" s="14" t="s">
        <v>0</v>
      </c>
      <c r="D6" s="15" t="s">
        <v>9529</v>
      </c>
      <c r="E6" s="15" t="s">
        <v>1</v>
      </c>
      <c r="F6" s="15" t="s">
        <v>2</v>
      </c>
      <c r="G6" s="15" t="s">
        <v>9574</v>
      </c>
      <c r="H6" s="15" t="s">
        <v>3</v>
      </c>
      <c r="I6" s="15" t="s">
        <v>4</v>
      </c>
      <c r="J6" s="15" t="s">
        <v>5</v>
      </c>
      <c r="K6" s="19" t="s">
        <v>22</v>
      </c>
      <c r="L6" s="15" t="s">
        <v>6</v>
      </c>
      <c r="M6" s="15" t="s">
        <v>7</v>
      </c>
      <c r="N6" s="71" t="s">
        <v>8</v>
      </c>
      <c r="Q6" s="17"/>
    </row>
    <row r="7" spans="1:19" s="5" customFormat="1" ht="39.75" customHeight="1">
      <c r="A7" s="16" t="s">
        <v>9524</v>
      </c>
      <c r="B7" s="20">
        <v>322</v>
      </c>
      <c r="C7" s="31"/>
      <c r="D7" s="12" t="s">
        <v>9482</v>
      </c>
      <c r="E7" s="8"/>
      <c r="F7" s="53" t="e">
        <f>F8+#REF!</f>
        <v>#REF!</v>
      </c>
      <c r="G7" s="53">
        <f>G8</f>
        <v>6300</v>
      </c>
      <c r="H7" s="8"/>
      <c r="I7" s="8"/>
      <c r="J7" s="8"/>
      <c r="K7" s="54"/>
      <c r="L7" s="8"/>
      <c r="M7" s="8"/>
      <c r="N7" s="9"/>
      <c r="Q7" s="18"/>
      <c r="R7" s="18"/>
      <c r="S7" s="6"/>
    </row>
    <row r="8" spans="1:19" s="5" customFormat="1" ht="56.25">
      <c r="A8" s="21"/>
      <c r="B8" s="22"/>
      <c r="C8" s="32" t="s">
        <v>9594</v>
      </c>
      <c r="D8" s="21" t="s">
        <v>9483</v>
      </c>
      <c r="E8" s="7" t="s">
        <v>9506</v>
      </c>
      <c r="F8" s="24">
        <v>40000</v>
      </c>
      <c r="G8" s="24">
        <v>6300</v>
      </c>
      <c r="H8" s="9" t="s">
        <v>16</v>
      </c>
      <c r="I8" s="9"/>
      <c r="J8" s="9" t="s">
        <v>23</v>
      </c>
      <c r="K8" s="7" t="s">
        <v>22</v>
      </c>
      <c r="L8" s="9" t="s">
        <v>9501</v>
      </c>
      <c r="M8" s="9" t="s">
        <v>9593</v>
      </c>
      <c r="N8" s="9"/>
      <c r="Q8" s="23"/>
      <c r="R8" s="23"/>
      <c r="S8" s="6"/>
    </row>
    <row r="9" spans="1:17" s="5" customFormat="1" ht="39.75" customHeight="1">
      <c r="A9" s="16"/>
      <c r="B9" s="20"/>
      <c r="C9" s="32"/>
      <c r="D9" s="55" t="s">
        <v>9484</v>
      </c>
      <c r="E9" s="9"/>
      <c r="F9" s="53" t="e">
        <f>F10+F11+F17+F18+F19+F23+F24+F25+F32+F33+F34+F37+F42+F48+F51+F53+F54+F69+F71</f>
        <v>#REF!</v>
      </c>
      <c r="G9" s="53">
        <f>G10+G11+G17+G18+G19+G23+G24+G25+G28+G29+G32+G33+G34+G37+G41+G42+G45+G48+G51+G52+G53+G54+G67+G71</f>
        <v>352200</v>
      </c>
      <c r="H9" s="9"/>
      <c r="I9" s="9"/>
      <c r="J9" s="9"/>
      <c r="K9" s="7"/>
      <c r="L9" s="9"/>
      <c r="M9" s="9"/>
      <c r="N9" s="72"/>
      <c r="O9" s="9" t="s">
        <v>9590</v>
      </c>
      <c r="P9" s="9" t="s">
        <v>9591</v>
      </c>
      <c r="Q9" s="23"/>
    </row>
    <row r="10" spans="1:17" s="5" customFormat="1" ht="56.25">
      <c r="A10" s="21"/>
      <c r="B10" s="22"/>
      <c r="C10" s="32" t="s">
        <v>9625</v>
      </c>
      <c r="D10" s="21" t="s">
        <v>9485</v>
      </c>
      <c r="E10" s="7" t="s">
        <v>9503</v>
      </c>
      <c r="F10" s="24">
        <v>198000</v>
      </c>
      <c r="G10" s="24">
        <v>26500</v>
      </c>
      <c r="H10" s="9" t="s">
        <v>16</v>
      </c>
      <c r="I10" s="9"/>
      <c r="J10" s="9" t="s">
        <v>23</v>
      </c>
      <c r="K10" s="7" t="s">
        <v>22</v>
      </c>
      <c r="L10" s="9" t="s">
        <v>9501</v>
      </c>
      <c r="M10" s="9" t="s">
        <v>9593</v>
      </c>
      <c r="N10" s="9"/>
      <c r="Q10" s="6"/>
    </row>
    <row r="11" spans="1:17" s="5" customFormat="1" ht="56.25">
      <c r="A11" s="21"/>
      <c r="B11" s="22"/>
      <c r="C11" s="32" t="s">
        <v>9626</v>
      </c>
      <c r="D11" s="21" t="s">
        <v>9486</v>
      </c>
      <c r="E11" s="7" t="s">
        <v>9504</v>
      </c>
      <c r="F11" s="24">
        <f>F12+F13+F14+F15+F16</f>
        <v>64000</v>
      </c>
      <c r="G11" s="24">
        <f>G12+G13+G14+G15+G16</f>
        <v>14900</v>
      </c>
      <c r="H11" s="9" t="s">
        <v>16</v>
      </c>
      <c r="I11" s="9"/>
      <c r="J11" s="9" t="s">
        <v>21</v>
      </c>
      <c r="K11" s="7" t="s">
        <v>22</v>
      </c>
      <c r="L11" s="9" t="s">
        <v>9501</v>
      </c>
      <c r="M11" s="9" t="s">
        <v>9593</v>
      </c>
      <c r="N11" s="9"/>
      <c r="P11" s="6"/>
      <c r="Q11" s="6"/>
    </row>
    <row r="12" spans="1:16" s="5" customFormat="1" ht="39.75" customHeight="1">
      <c r="A12" s="21"/>
      <c r="B12" s="22"/>
      <c r="C12" s="32"/>
      <c r="D12" s="45" t="s">
        <v>9553</v>
      </c>
      <c r="E12" s="56"/>
      <c r="F12" s="46">
        <v>25000</v>
      </c>
      <c r="G12" s="46">
        <v>4400</v>
      </c>
      <c r="H12" s="9"/>
      <c r="I12" s="9"/>
      <c r="J12" s="9"/>
      <c r="K12" s="7"/>
      <c r="L12" s="9"/>
      <c r="M12" s="9"/>
      <c r="N12" s="9"/>
      <c r="O12" s="6"/>
      <c r="P12" s="6"/>
    </row>
    <row r="13" spans="1:15" s="5" customFormat="1" ht="33" customHeight="1">
      <c r="A13" s="21"/>
      <c r="B13" s="22"/>
      <c r="C13" s="32"/>
      <c r="D13" s="47" t="s">
        <v>9532</v>
      </c>
      <c r="E13" s="56"/>
      <c r="F13" s="46">
        <v>2000</v>
      </c>
      <c r="G13" s="46">
        <v>300</v>
      </c>
      <c r="H13" s="9"/>
      <c r="I13" s="9"/>
      <c r="J13" s="9"/>
      <c r="K13" s="7"/>
      <c r="L13" s="9"/>
      <c r="M13" s="9"/>
      <c r="N13" s="9"/>
      <c r="O13" s="6"/>
    </row>
    <row r="14" spans="1:15" s="5" customFormat="1" ht="33" customHeight="1">
      <c r="A14" s="21"/>
      <c r="B14" s="22"/>
      <c r="C14" s="32"/>
      <c r="D14" s="47" t="s">
        <v>9533</v>
      </c>
      <c r="E14" s="56"/>
      <c r="F14" s="46">
        <v>4000</v>
      </c>
      <c r="G14" s="46">
        <v>600</v>
      </c>
      <c r="H14" s="9"/>
      <c r="I14" s="9"/>
      <c r="J14" s="9"/>
      <c r="K14" s="7"/>
      <c r="L14" s="9"/>
      <c r="M14" s="9"/>
      <c r="N14" s="9"/>
      <c r="O14" s="6"/>
    </row>
    <row r="15" spans="1:14" s="5" customFormat="1" ht="33" customHeight="1">
      <c r="A15" s="21"/>
      <c r="B15" s="22"/>
      <c r="C15" s="32"/>
      <c r="D15" s="47" t="s">
        <v>9534</v>
      </c>
      <c r="E15" s="56"/>
      <c r="F15" s="46">
        <v>31000</v>
      </c>
      <c r="G15" s="46">
        <v>4200</v>
      </c>
      <c r="H15" s="9"/>
      <c r="I15" s="9"/>
      <c r="J15" s="9"/>
      <c r="K15" s="7"/>
      <c r="L15" s="9"/>
      <c r="M15" s="9"/>
      <c r="N15" s="9"/>
    </row>
    <row r="16" spans="1:14" s="5" customFormat="1" ht="33" customHeight="1">
      <c r="A16" s="21"/>
      <c r="B16" s="22"/>
      <c r="C16" s="32"/>
      <c r="D16" s="47" t="s">
        <v>9544</v>
      </c>
      <c r="E16" s="56"/>
      <c r="F16" s="46">
        <v>2000</v>
      </c>
      <c r="G16" s="46">
        <v>5400</v>
      </c>
      <c r="H16" s="9"/>
      <c r="I16" s="9"/>
      <c r="J16" s="9"/>
      <c r="K16" s="7"/>
      <c r="L16" s="9"/>
      <c r="M16" s="9"/>
      <c r="N16" s="9"/>
    </row>
    <row r="17" spans="1:14" s="5" customFormat="1" ht="56.25">
      <c r="A17" s="21"/>
      <c r="B17" s="22"/>
      <c r="C17" s="32" t="s">
        <v>9627</v>
      </c>
      <c r="D17" s="65" t="s">
        <v>9487</v>
      </c>
      <c r="E17" s="7" t="s">
        <v>9504</v>
      </c>
      <c r="F17" s="24">
        <v>118000</v>
      </c>
      <c r="G17" s="24">
        <v>17300</v>
      </c>
      <c r="H17" s="9" t="s">
        <v>16</v>
      </c>
      <c r="I17" s="9"/>
      <c r="J17" s="9" t="s">
        <v>23</v>
      </c>
      <c r="K17" s="7" t="s">
        <v>22</v>
      </c>
      <c r="L17" s="9" t="s">
        <v>9501</v>
      </c>
      <c r="M17" s="9" t="s">
        <v>9593</v>
      </c>
      <c r="N17" s="9"/>
    </row>
    <row r="18" spans="1:14" s="5" customFormat="1" ht="56.25">
      <c r="A18" s="21"/>
      <c r="B18" s="22"/>
      <c r="C18" s="32" t="s">
        <v>9628</v>
      </c>
      <c r="D18" s="65" t="s">
        <v>9488</v>
      </c>
      <c r="E18" s="7" t="s">
        <v>9504</v>
      </c>
      <c r="F18" s="24">
        <v>154000</v>
      </c>
      <c r="G18" s="24">
        <v>21000</v>
      </c>
      <c r="H18" s="9" t="s">
        <v>16</v>
      </c>
      <c r="I18" s="9"/>
      <c r="J18" s="9" t="s">
        <v>23</v>
      </c>
      <c r="K18" s="7" t="s">
        <v>22</v>
      </c>
      <c r="L18" s="9" t="s">
        <v>9501</v>
      </c>
      <c r="M18" s="9" t="s">
        <v>9593</v>
      </c>
      <c r="N18" s="9"/>
    </row>
    <row r="19" spans="1:14" s="5" customFormat="1" ht="56.25">
      <c r="A19" s="21"/>
      <c r="B19" s="22"/>
      <c r="C19" s="32" t="s">
        <v>9629</v>
      </c>
      <c r="D19" s="65" t="s">
        <v>9573</v>
      </c>
      <c r="E19" s="7" t="s">
        <v>9504</v>
      </c>
      <c r="F19" s="24">
        <f>F20+F21+F22</f>
        <v>85000</v>
      </c>
      <c r="G19" s="24">
        <f>G20+G21+G22</f>
        <v>14200</v>
      </c>
      <c r="H19" s="9" t="s">
        <v>16</v>
      </c>
      <c r="I19" s="9"/>
      <c r="J19" s="9" t="s">
        <v>21</v>
      </c>
      <c r="K19" s="7" t="s">
        <v>22</v>
      </c>
      <c r="L19" s="9" t="s">
        <v>9501</v>
      </c>
      <c r="M19" s="9" t="s">
        <v>9593</v>
      </c>
      <c r="N19" s="9"/>
    </row>
    <row r="20" spans="1:14" s="5" customFormat="1" ht="33" customHeight="1">
      <c r="A20" s="21"/>
      <c r="B20" s="22"/>
      <c r="C20" s="32"/>
      <c r="D20" s="47" t="s">
        <v>9570</v>
      </c>
      <c r="E20" s="9"/>
      <c r="F20" s="46">
        <v>63000</v>
      </c>
      <c r="G20" s="46">
        <v>10300</v>
      </c>
      <c r="H20" s="9"/>
      <c r="I20" s="9"/>
      <c r="J20" s="9"/>
      <c r="K20" s="7"/>
      <c r="L20" s="9"/>
      <c r="M20" s="9"/>
      <c r="N20" s="9"/>
    </row>
    <row r="21" spans="1:14" s="5" customFormat="1" ht="37.5">
      <c r="A21" s="21"/>
      <c r="B21" s="22"/>
      <c r="C21" s="32"/>
      <c r="D21" s="45" t="s">
        <v>9571</v>
      </c>
      <c r="E21" s="9"/>
      <c r="F21" s="46">
        <v>15000</v>
      </c>
      <c r="G21" s="46">
        <v>2800</v>
      </c>
      <c r="H21" s="9"/>
      <c r="I21" s="9"/>
      <c r="J21" s="9"/>
      <c r="K21" s="7"/>
      <c r="L21" s="9"/>
      <c r="M21" s="9"/>
      <c r="N21" s="9"/>
    </row>
    <row r="22" spans="1:14" s="5" customFormat="1" ht="56.25">
      <c r="A22" s="21"/>
      <c r="B22" s="22"/>
      <c r="C22" s="32"/>
      <c r="D22" s="45" t="s">
        <v>9572</v>
      </c>
      <c r="E22" s="9"/>
      <c r="F22" s="46">
        <v>7000</v>
      </c>
      <c r="G22" s="46">
        <v>1100</v>
      </c>
      <c r="H22" s="9"/>
      <c r="I22" s="9"/>
      <c r="J22" s="9"/>
      <c r="K22" s="7"/>
      <c r="L22" s="9"/>
      <c r="M22" s="9"/>
      <c r="N22" s="9"/>
    </row>
    <row r="23" spans="1:14" s="5" customFormat="1" ht="56.25">
      <c r="A23" s="21"/>
      <c r="B23" s="22"/>
      <c r="C23" s="32" t="s">
        <v>9630</v>
      </c>
      <c r="D23" s="65" t="s">
        <v>9489</v>
      </c>
      <c r="E23" s="7" t="s">
        <v>9507</v>
      </c>
      <c r="F23" s="24">
        <v>110000</v>
      </c>
      <c r="G23" s="24">
        <v>15500</v>
      </c>
      <c r="H23" s="9" t="s">
        <v>16</v>
      </c>
      <c r="I23" s="9"/>
      <c r="J23" s="9" t="s">
        <v>23</v>
      </c>
      <c r="K23" s="7" t="s">
        <v>22</v>
      </c>
      <c r="L23" s="9" t="s">
        <v>9501</v>
      </c>
      <c r="M23" s="9" t="s">
        <v>9593</v>
      </c>
      <c r="N23" s="9"/>
    </row>
    <row r="24" spans="1:14" s="5" customFormat="1" ht="56.25">
      <c r="A24" s="21"/>
      <c r="B24" s="22"/>
      <c r="C24" s="32" t="s">
        <v>9631</v>
      </c>
      <c r="D24" s="21" t="s">
        <v>9490</v>
      </c>
      <c r="E24" s="7" t="s">
        <v>9508</v>
      </c>
      <c r="F24" s="24">
        <v>38000</v>
      </c>
      <c r="G24" s="24">
        <v>7500</v>
      </c>
      <c r="H24" s="9" t="s">
        <v>16</v>
      </c>
      <c r="I24" s="9"/>
      <c r="J24" s="9" t="s">
        <v>23</v>
      </c>
      <c r="K24" s="7" t="s">
        <v>22</v>
      </c>
      <c r="L24" s="9" t="s">
        <v>9501</v>
      </c>
      <c r="M24" s="9" t="s">
        <v>9593</v>
      </c>
      <c r="N24" s="9"/>
    </row>
    <row r="25" spans="1:14" s="5" customFormat="1" ht="56.25">
      <c r="A25" s="21"/>
      <c r="B25" s="22"/>
      <c r="C25" s="32" t="s">
        <v>9632</v>
      </c>
      <c r="D25" s="21" t="s">
        <v>9491</v>
      </c>
      <c r="E25" s="7" t="s">
        <v>9509</v>
      </c>
      <c r="F25" s="24">
        <f>F26+F27</f>
        <v>96000</v>
      </c>
      <c r="G25" s="24">
        <f>G26+G27</f>
        <v>26400</v>
      </c>
      <c r="H25" s="9" t="s">
        <v>16</v>
      </c>
      <c r="I25" s="9"/>
      <c r="J25" s="9" t="s">
        <v>21</v>
      </c>
      <c r="K25" s="7" t="s">
        <v>22</v>
      </c>
      <c r="L25" s="9" t="s">
        <v>9501</v>
      </c>
      <c r="M25" s="9" t="s">
        <v>9593</v>
      </c>
      <c r="N25" s="9"/>
    </row>
    <row r="26" spans="1:14" s="5" customFormat="1" ht="33" customHeight="1">
      <c r="A26" s="21"/>
      <c r="B26" s="22"/>
      <c r="C26" s="32"/>
      <c r="D26" s="47" t="s">
        <v>9595</v>
      </c>
      <c r="E26" s="9"/>
      <c r="F26" s="46">
        <v>50000</v>
      </c>
      <c r="G26" s="46">
        <v>25700</v>
      </c>
      <c r="H26" s="9"/>
      <c r="I26" s="9"/>
      <c r="J26" s="9"/>
      <c r="K26" s="7"/>
      <c r="L26" s="9"/>
      <c r="M26" s="9"/>
      <c r="N26" s="9"/>
    </row>
    <row r="27" spans="1:14" s="5" customFormat="1" ht="33" customHeight="1">
      <c r="A27" s="21"/>
      <c r="B27" s="22"/>
      <c r="C27" s="32"/>
      <c r="D27" s="47" t="s">
        <v>9596</v>
      </c>
      <c r="E27" s="9"/>
      <c r="F27" s="46">
        <v>46000</v>
      </c>
      <c r="G27" s="46">
        <v>700</v>
      </c>
      <c r="H27" s="9"/>
      <c r="I27" s="9"/>
      <c r="J27" s="9"/>
      <c r="K27" s="7"/>
      <c r="L27" s="9"/>
      <c r="M27" s="9"/>
      <c r="N27" s="9"/>
    </row>
    <row r="28" spans="1:14" s="5" customFormat="1" ht="56.25">
      <c r="A28" s="21"/>
      <c r="B28" s="22"/>
      <c r="C28" s="32" t="s">
        <v>9633</v>
      </c>
      <c r="D28" s="65" t="s">
        <v>9597</v>
      </c>
      <c r="E28" s="7" t="s">
        <v>9509</v>
      </c>
      <c r="F28" s="46"/>
      <c r="G28" s="24">
        <v>4300</v>
      </c>
      <c r="H28" s="9" t="s">
        <v>16</v>
      </c>
      <c r="I28" s="9"/>
      <c r="J28" s="9" t="s">
        <v>23</v>
      </c>
      <c r="K28" s="7" t="s">
        <v>22</v>
      </c>
      <c r="L28" s="9" t="s">
        <v>9501</v>
      </c>
      <c r="M28" s="9" t="s">
        <v>9593</v>
      </c>
      <c r="N28" s="9"/>
    </row>
    <row r="29" spans="1:14" s="5" customFormat="1" ht="56.25">
      <c r="A29" s="21"/>
      <c r="B29" s="22"/>
      <c r="C29" s="32" t="s">
        <v>9634</v>
      </c>
      <c r="D29" s="65" t="s">
        <v>9598</v>
      </c>
      <c r="E29" s="7" t="s">
        <v>9509</v>
      </c>
      <c r="F29" s="46"/>
      <c r="G29" s="24">
        <f>G31+G30</f>
        <v>4000</v>
      </c>
      <c r="H29" s="9" t="s">
        <v>16</v>
      </c>
      <c r="I29" s="9"/>
      <c r="J29" s="9" t="s">
        <v>21</v>
      </c>
      <c r="K29" s="7" t="s">
        <v>22</v>
      </c>
      <c r="L29" s="9" t="s">
        <v>9501</v>
      </c>
      <c r="M29" s="9" t="s">
        <v>9593</v>
      </c>
      <c r="N29" s="9"/>
    </row>
    <row r="30" spans="1:14" s="5" customFormat="1" ht="33" customHeight="1">
      <c r="A30" s="21"/>
      <c r="B30" s="22"/>
      <c r="C30" s="32"/>
      <c r="D30" s="47" t="s">
        <v>9599</v>
      </c>
      <c r="E30" s="7"/>
      <c r="F30" s="46"/>
      <c r="G30" s="46">
        <v>2500</v>
      </c>
      <c r="H30" s="9"/>
      <c r="I30" s="9"/>
      <c r="J30" s="9"/>
      <c r="K30" s="7"/>
      <c r="L30" s="9"/>
      <c r="M30" s="9"/>
      <c r="N30" s="9"/>
    </row>
    <row r="31" spans="1:14" s="5" customFormat="1" ht="33" customHeight="1">
      <c r="A31" s="21"/>
      <c r="B31" s="22"/>
      <c r="C31" s="32"/>
      <c r="D31" s="47" t="s">
        <v>9600</v>
      </c>
      <c r="E31" s="7"/>
      <c r="F31" s="46"/>
      <c r="G31" s="46">
        <v>1500</v>
      </c>
      <c r="H31" s="9"/>
      <c r="I31" s="9"/>
      <c r="J31" s="9"/>
      <c r="K31" s="7"/>
      <c r="L31" s="9"/>
      <c r="M31" s="9"/>
      <c r="N31" s="9"/>
    </row>
    <row r="32" spans="1:14" s="5" customFormat="1" ht="56.25">
      <c r="A32" s="21"/>
      <c r="B32" s="22"/>
      <c r="C32" s="32" t="s">
        <v>9635</v>
      </c>
      <c r="D32" s="65" t="s">
        <v>9492</v>
      </c>
      <c r="E32" s="7" t="s">
        <v>9509</v>
      </c>
      <c r="F32" s="24">
        <v>49000</v>
      </c>
      <c r="G32" s="24">
        <v>7800</v>
      </c>
      <c r="H32" s="9" t="s">
        <v>16</v>
      </c>
      <c r="I32" s="9"/>
      <c r="J32" s="9" t="s">
        <v>23</v>
      </c>
      <c r="K32" s="7" t="s">
        <v>22</v>
      </c>
      <c r="L32" s="9" t="s">
        <v>9501</v>
      </c>
      <c r="M32" s="9" t="s">
        <v>9593</v>
      </c>
      <c r="N32" s="9"/>
    </row>
    <row r="33" spans="1:14" s="5" customFormat="1" ht="56.25">
      <c r="A33" s="21"/>
      <c r="B33" s="22"/>
      <c r="C33" s="32" t="s">
        <v>9636</v>
      </c>
      <c r="D33" s="66" t="s">
        <v>9493</v>
      </c>
      <c r="E33" s="7" t="s">
        <v>9504</v>
      </c>
      <c r="F33" s="24">
        <v>130000</v>
      </c>
      <c r="G33" s="24">
        <v>26200</v>
      </c>
      <c r="H33" s="9" t="s">
        <v>16</v>
      </c>
      <c r="I33" s="9"/>
      <c r="J33" s="9" t="s">
        <v>23</v>
      </c>
      <c r="K33" s="7" t="s">
        <v>22</v>
      </c>
      <c r="L33" s="9" t="s">
        <v>9501</v>
      </c>
      <c r="M33" s="9" t="s">
        <v>9593</v>
      </c>
      <c r="N33" s="9"/>
    </row>
    <row r="34" spans="1:14" s="5" customFormat="1" ht="56.25">
      <c r="A34" s="21"/>
      <c r="B34" s="22"/>
      <c r="C34" s="32" t="s">
        <v>9637</v>
      </c>
      <c r="D34" s="21" t="s">
        <v>9494</v>
      </c>
      <c r="E34" s="7" t="s">
        <v>9510</v>
      </c>
      <c r="F34" s="24">
        <f>F35+F36</f>
        <v>168000</v>
      </c>
      <c r="G34" s="24">
        <f>G35+G36</f>
        <v>25500</v>
      </c>
      <c r="H34" s="9" t="s">
        <v>16</v>
      </c>
      <c r="I34" s="9"/>
      <c r="J34" s="9" t="s">
        <v>21</v>
      </c>
      <c r="K34" s="7" t="s">
        <v>22</v>
      </c>
      <c r="L34" s="9" t="s">
        <v>9501</v>
      </c>
      <c r="M34" s="9" t="s">
        <v>9593</v>
      </c>
      <c r="N34" s="9"/>
    </row>
    <row r="35" spans="1:14" s="5" customFormat="1" ht="33" customHeight="1">
      <c r="A35" s="21"/>
      <c r="B35" s="22"/>
      <c r="C35" s="32"/>
      <c r="D35" s="57" t="s">
        <v>9535</v>
      </c>
      <c r="E35" s="9"/>
      <c r="F35" s="46">
        <v>122000</v>
      </c>
      <c r="G35" s="46">
        <v>20000</v>
      </c>
      <c r="H35" s="9"/>
      <c r="I35" s="9"/>
      <c r="J35" s="9"/>
      <c r="K35" s="7"/>
      <c r="L35" s="9"/>
      <c r="M35" s="9"/>
      <c r="N35" s="9"/>
    </row>
    <row r="36" spans="1:14" s="5" customFormat="1" ht="39.75" customHeight="1">
      <c r="A36" s="21"/>
      <c r="B36" s="22"/>
      <c r="C36" s="32"/>
      <c r="D36" s="57" t="s">
        <v>9536</v>
      </c>
      <c r="E36" s="9"/>
      <c r="F36" s="46">
        <v>46000</v>
      </c>
      <c r="G36" s="46">
        <v>5500</v>
      </c>
      <c r="H36" s="9"/>
      <c r="I36" s="9"/>
      <c r="J36" s="9"/>
      <c r="K36" s="7"/>
      <c r="L36" s="9"/>
      <c r="M36" s="9"/>
      <c r="N36" s="9"/>
    </row>
    <row r="37" spans="1:14" s="5" customFormat="1" ht="56.25">
      <c r="A37" s="21"/>
      <c r="B37" s="22"/>
      <c r="C37" s="32" t="s">
        <v>9638</v>
      </c>
      <c r="D37" s="21" t="s">
        <v>9495</v>
      </c>
      <c r="E37" s="7" t="s">
        <v>9510</v>
      </c>
      <c r="F37" s="24">
        <f>F39+F40+F38</f>
        <v>94000</v>
      </c>
      <c r="G37" s="24">
        <f>G39+G40+G38</f>
        <v>17700</v>
      </c>
      <c r="H37" s="9" t="s">
        <v>16</v>
      </c>
      <c r="I37" s="9"/>
      <c r="J37" s="9" t="s">
        <v>21</v>
      </c>
      <c r="K37" s="7" t="s">
        <v>22</v>
      </c>
      <c r="L37" s="9" t="s">
        <v>9501</v>
      </c>
      <c r="M37" s="9" t="s">
        <v>9593</v>
      </c>
      <c r="N37" s="9"/>
    </row>
    <row r="38" spans="1:14" s="5" customFormat="1" ht="33" customHeight="1">
      <c r="A38" s="21"/>
      <c r="B38" s="22"/>
      <c r="C38" s="32"/>
      <c r="D38" s="47" t="s">
        <v>9542</v>
      </c>
      <c r="E38" s="9"/>
      <c r="F38" s="46">
        <v>43000</v>
      </c>
      <c r="G38" s="46">
        <v>10000</v>
      </c>
      <c r="H38" s="9"/>
      <c r="I38" s="9"/>
      <c r="J38" s="9"/>
      <c r="K38" s="7"/>
      <c r="L38" s="9"/>
      <c r="M38" s="9"/>
      <c r="N38" s="9"/>
    </row>
    <row r="39" spans="1:14" s="5" customFormat="1" ht="33" customHeight="1">
      <c r="A39" s="21"/>
      <c r="B39" s="22"/>
      <c r="C39" s="32"/>
      <c r="D39" s="47" t="s">
        <v>9543</v>
      </c>
      <c r="E39" s="9"/>
      <c r="F39" s="46">
        <v>39000</v>
      </c>
      <c r="G39" s="46">
        <v>6100</v>
      </c>
      <c r="H39" s="9"/>
      <c r="I39" s="9"/>
      <c r="J39" s="9"/>
      <c r="K39" s="7"/>
      <c r="L39" s="9"/>
      <c r="M39" s="9"/>
      <c r="N39" s="9"/>
    </row>
    <row r="40" spans="1:14" s="5" customFormat="1" ht="33" customHeight="1">
      <c r="A40" s="21"/>
      <c r="B40" s="22"/>
      <c r="C40" s="32"/>
      <c r="D40" s="50" t="s">
        <v>9541</v>
      </c>
      <c r="E40" s="9"/>
      <c r="F40" s="46">
        <v>12000</v>
      </c>
      <c r="G40" s="46">
        <v>1600</v>
      </c>
      <c r="H40" s="9"/>
      <c r="I40" s="9"/>
      <c r="J40" s="9"/>
      <c r="K40" s="7"/>
      <c r="L40" s="9"/>
      <c r="M40" s="9"/>
      <c r="N40" s="9"/>
    </row>
    <row r="41" spans="1:14" s="5" customFormat="1" ht="56.25">
      <c r="A41" s="21"/>
      <c r="B41" s="22"/>
      <c r="C41" s="32" t="s">
        <v>9639</v>
      </c>
      <c r="D41" s="21" t="s">
        <v>9624</v>
      </c>
      <c r="E41" s="9" t="s">
        <v>9508</v>
      </c>
      <c r="F41" s="46"/>
      <c r="G41" s="24">
        <v>3800</v>
      </c>
      <c r="H41" s="9" t="s">
        <v>16</v>
      </c>
      <c r="I41" s="9"/>
      <c r="J41" s="9" t="s">
        <v>23</v>
      </c>
      <c r="K41" s="7" t="s">
        <v>22</v>
      </c>
      <c r="L41" s="9" t="s">
        <v>9501</v>
      </c>
      <c r="M41" s="9" t="s">
        <v>9593</v>
      </c>
      <c r="N41" s="9"/>
    </row>
    <row r="42" spans="1:14" s="5" customFormat="1" ht="56.25">
      <c r="A42" s="21"/>
      <c r="B42" s="22"/>
      <c r="C42" s="32" t="s">
        <v>9640</v>
      </c>
      <c r="D42" s="67" t="s">
        <v>9548</v>
      </c>
      <c r="E42" s="7" t="s">
        <v>9504</v>
      </c>
      <c r="F42" s="24">
        <f>F43+F44</f>
        <v>195000</v>
      </c>
      <c r="G42" s="24">
        <f>G43+G44</f>
        <v>26500</v>
      </c>
      <c r="H42" s="9" t="s">
        <v>16</v>
      </c>
      <c r="I42" s="9"/>
      <c r="J42" s="9" t="s">
        <v>21</v>
      </c>
      <c r="K42" s="7" t="s">
        <v>22</v>
      </c>
      <c r="L42" s="9" t="s">
        <v>9501</v>
      </c>
      <c r="M42" s="9" t="s">
        <v>9593</v>
      </c>
      <c r="N42" s="9"/>
    </row>
    <row r="43" spans="1:14" s="5" customFormat="1" ht="33" customHeight="1">
      <c r="A43" s="21"/>
      <c r="B43" s="22"/>
      <c r="C43" s="32"/>
      <c r="D43" s="50" t="s">
        <v>9557</v>
      </c>
      <c r="E43" s="51"/>
      <c r="F43" s="49">
        <v>100000</v>
      </c>
      <c r="G43" s="49">
        <v>14000</v>
      </c>
      <c r="H43" s="9"/>
      <c r="I43" s="9"/>
      <c r="J43" s="9"/>
      <c r="K43" s="7"/>
      <c r="L43" s="9"/>
      <c r="M43" s="9"/>
      <c r="N43" s="9"/>
    </row>
    <row r="44" spans="1:14" s="5" customFormat="1" ht="33" customHeight="1">
      <c r="A44" s="21"/>
      <c r="B44" s="22"/>
      <c r="C44" s="32"/>
      <c r="D44" s="50" t="s">
        <v>9558</v>
      </c>
      <c r="E44" s="51"/>
      <c r="F44" s="49">
        <v>95000</v>
      </c>
      <c r="G44" s="49">
        <v>12500</v>
      </c>
      <c r="H44" s="9"/>
      <c r="I44" s="9"/>
      <c r="J44" s="9"/>
      <c r="K44" s="7"/>
      <c r="L44" s="9"/>
      <c r="M44" s="9"/>
      <c r="N44" s="9"/>
    </row>
    <row r="45" spans="1:14" s="5" customFormat="1" ht="39.75" customHeight="1">
      <c r="A45" s="21"/>
      <c r="B45" s="22"/>
      <c r="C45" s="32" t="s">
        <v>9641</v>
      </c>
      <c r="D45" s="67" t="s">
        <v>9601</v>
      </c>
      <c r="E45" s="51"/>
      <c r="F45" s="49"/>
      <c r="G45" s="49">
        <f>G46+G47</f>
        <v>26500</v>
      </c>
      <c r="H45" s="9" t="s">
        <v>16</v>
      </c>
      <c r="I45" s="9"/>
      <c r="J45" s="9" t="s">
        <v>21</v>
      </c>
      <c r="K45" s="7" t="s">
        <v>22</v>
      </c>
      <c r="L45" s="9" t="s">
        <v>9501</v>
      </c>
      <c r="M45" s="9" t="s">
        <v>9593</v>
      </c>
      <c r="N45" s="9"/>
    </row>
    <row r="46" spans="1:14" s="5" customFormat="1" ht="39.75" customHeight="1">
      <c r="A46" s="21"/>
      <c r="B46" s="22"/>
      <c r="C46" s="32"/>
      <c r="D46" s="57" t="s">
        <v>9611</v>
      </c>
      <c r="E46" s="51"/>
      <c r="F46" s="49"/>
      <c r="G46" s="49">
        <v>14000</v>
      </c>
      <c r="H46" s="9"/>
      <c r="I46" s="9"/>
      <c r="J46" s="9"/>
      <c r="K46" s="7"/>
      <c r="L46" s="9"/>
      <c r="M46" s="9"/>
      <c r="N46" s="9"/>
    </row>
    <row r="47" spans="1:14" s="5" customFormat="1" ht="33" customHeight="1">
      <c r="A47" s="21"/>
      <c r="B47" s="22"/>
      <c r="C47" s="32"/>
      <c r="D47" s="50" t="s">
        <v>9558</v>
      </c>
      <c r="E47" s="51"/>
      <c r="F47" s="49"/>
      <c r="G47" s="49">
        <v>12500</v>
      </c>
      <c r="H47" s="9"/>
      <c r="I47" s="9"/>
      <c r="J47" s="9"/>
      <c r="K47" s="7"/>
      <c r="L47" s="9"/>
      <c r="M47" s="9"/>
      <c r="N47" s="9"/>
    </row>
    <row r="48" spans="1:14" s="5" customFormat="1" ht="56.25">
      <c r="A48" s="21"/>
      <c r="B48" s="22"/>
      <c r="C48" s="32" t="s">
        <v>9642</v>
      </c>
      <c r="D48" s="67" t="s">
        <v>9587</v>
      </c>
      <c r="E48" s="7" t="s">
        <v>9547</v>
      </c>
      <c r="F48" s="48">
        <f>F49+F50</f>
        <v>62000</v>
      </c>
      <c r="G48" s="48">
        <f>G49+G50</f>
        <v>3000</v>
      </c>
      <c r="H48" s="9" t="s">
        <v>16</v>
      </c>
      <c r="I48" s="9"/>
      <c r="J48" s="9" t="s">
        <v>21</v>
      </c>
      <c r="K48" s="7" t="s">
        <v>22</v>
      </c>
      <c r="L48" s="9" t="s">
        <v>9501</v>
      </c>
      <c r="M48" s="9" t="s">
        <v>9593</v>
      </c>
      <c r="N48" s="9"/>
    </row>
    <row r="49" spans="1:14" s="5" customFormat="1" ht="33" customHeight="1">
      <c r="A49" s="21"/>
      <c r="B49" s="22"/>
      <c r="C49" s="32"/>
      <c r="D49" s="45" t="s">
        <v>9589</v>
      </c>
      <c r="E49" s="9"/>
      <c r="F49" s="49">
        <v>39000</v>
      </c>
      <c r="G49" s="49">
        <v>1000</v>
      </c>
      <c r="H49" s="9"/>
      <c r="I49" s="9"/>
      <c r="J49" s="9"/>
      <c r="K49" s="7"/>
      <c r="L49" s="9"/>
      <c r="M49" s="9"/>
      <c r="N49" s="9"/>
    </row>
    <row r="50" spans="1:14" s="5" customFormat="1" ht="33" customHeight="1">
      <c r="A50" s="21"/>
      <c r="B50" s="22"/>
      <c r="C50" s="32"/>
      <c r="D50" s="45" t="s">
        <v>9588</v>
      </c>
      <c r="E50" s="9"/>
      <c r="F50" s="49">
        <v>23000</v>
      </c>
      <c r="G50" s="49">
        <v>2000</v>
      </c>
      <c r="H50" s="9"/>
      <c r="I50" s="9"/>
      <c r="J50" s="9"/>
      <c r="K50" s="7"/>
      <c r="L50" s="9"/>
      <c r="M50" s="9"/>
      <c r="N50" s="9"/>
    </row>
    <row r="51" spans="1:14" s="5" customFormat="1" ht="56.25">
      <c r="A51" s="21"/>
      <c r="B51" s="22"/>
      <c r="C51" s="32" t="s">
        <v>9643</v>
      </c>
      <c r="D51" s="67" t="s">
        <v>9586</v>
      </c>
      <c r="E51" s="7" t="s">
        <v>9547</v>
      </c>
      <c r="F51" s="48">
        <v>56000</v>
      </c>
      <c r="G51" s="48">
        <v>5500</v>
      </c>
      <c r="H51" s="9" t="s">
        <v>16</v>
      </c>
      <c r="I51" s="9"/>
      <c r="J51" s="9" t="s">
        <v>23</v>
      </c>
      <c r="K51" s="7" t="s">
        <v>22</v>
      </c>
      <c r="L51" s="9" t="s">
        <v>9501</v>
      </c>
      <c r="M51" s="9" t="s">
        <v>9593</v>
      </c>
      <c r="N51" s="9"/>
    </row>
    <row r="52" spans="1:14" s="5" customFormat="1" ht="58.5">
      <c r="A52" s="21"/>
      <c r="B52" s="22"/>
      <c r="C52" s="32" t="s">
        <v>9644</v>
      </c>
      <c r="D52" s="67" t="s">
        <v>9621</v>
      </c>
      <c r="E52" s="7" t="s">
        <v>9504</v>
      </c>
      <c r="F52" s="48"/>
      <c r="G52" s="48">
        <v>7100</v>
      </c>
      <c r="H52" s="9" t="s">
        <v>16</v>
      </c>
      <c r="I52" s="9"/>
      <c r="J52" s="9" t="s">
        <v>23</v>
      </c>
      <c r="K52" s="7" t="s">
        <v>22</v>
      </c>
      <c r="L52" s="9" t="s">
        <v>9501</v>
      </c>
      <c r="M52" s="9" t="s">
        <v>9593</v>
      </c>
      <c r="N52" s="9"/>
    </row>
    <row r="53" spans="1:14" s="5" customFormat="1" ht="56.25">
      <c r="A53" s="21"/>
      <c r="B53" s="22"/>
      <c r="C53" s="32" t="s">
        <v>9645</v>
      </c>
      <c r="D53" s="67" t="s">
        <v>9555</v>
      </c>
      <c r="E53" s="7" t="s">
        <v>9546</v>
      </c>
      <c r="F53" s="48">
        <v>30000</v>
      </c>
      <c r="G53" s="48">
        <v>6000</v>
      </c>
      <c r="H53" s="9" t="s">
        <v>16</v>
      </c>
      <c r="I53" s="9"/>
      <c r="J53" s="9" t="s">
        <v>23</v>
      </c>
      <c r="K53" s="7" t="s">
        <v>22</v>
      </c>
      <c r="L53" s="9" t="s">
        <v>9501</v>
      </c>
      <c r="M53" s="9" t="s">
        <v>9593</v>
      </c>
      <c r="N53" s="9"/>
    </row>
    <row r="54" spans="1:14" s="5" customFormat="1" ht="56.25">
      <c r="A54" s="21"/>
      <c r="B54" s="22"/>
      <c r="C54" s="32" t="s">
        <v>9646</v>
      </c>
      <c r="D54" s="67" t="s">
        <v>9665</v>
      </c>
      <c r="E54" s="7" t="s">
        <v>9508</v>
      </c>
      <c r="F54" s="48" t="e">
        <f>#REF!+F55+F56+F57+F58+F59+F60+F61+F62+F66+#REF!</f>
        <v>#REF!</v>
      </c>
      <c r="G54" s="48">
        <f>SUM(G55:G66)</f>
        <v>3900</v>
      </c>
      <c r="H54" s="9" t="s">
        <v>16</v>
      </c>
      <c r="I54" s="9"/>
      <c r="J54" s="9" t="s">
        <v>21</v>
      </c>
      <c r="K54" s="7" t="s">
        <v>22</v>
      </c>
      <c r="L54" s="9" t="s">
        <v>9501</v>
      </c>
      <c r="M54" s="9" t="s">
        <v>9593</v>
      </c>
      <c r="N54" s="9"/>
    </row>
    <row r="55" spans="1:14" s="5" customFormat="1" ht="33" customHeight="1">
      <c r="A55" s="21"/>
      <c r="B55" s="22"/>
      <c r="C55" s="32"/>
      <c r="D55" s="45" t="s">
        <v>9575</v>
      </c>
      <c r="E55" s="9"/>
      <c r="F55" s="49">
        <v>1500</v>
      </c>
      <c r="G55" s="49">
        <v>120</v>
      </c>
      <c r="H55" s="9"/>
      <c r="I55" s="9"/>
      <c r="J55" s="9"/>
      <c r="K55" s="7"/>
      <c r="L55" s="9"/>
      <c r="M55" s="9"/>
      <c r="N55" s="9"/>
    </row>
    <row r="56" spans="1:14" s="5" customFormat="1" ht="33" customHeight="1">
      <c r="A56" s="21"/>
      <c r="B56" s="22"/>
      <c r="C56" s="32"/>
      <c r="D56" s="45" t="s">
        <v>9582</v>
      </c>
      <c r="E56" s="9"/>
      <c r="F56" s="49">
        <v>3000</v>
      </c>
      <c r="G56" s="49">
        <v>250</v>
      </c>
      <c r="H56" s="9"/>
      <c r="I56" s="9"/>
      <c r="J56" s="9"/>
      <c r="K56" s="7"/>
      <c r="L56" s="9"/>
      <c r="M56" s="9"/>
      <c r="N56" s="9"/>
    </row>
    <row r="57" spans="1:14" s="5" customFormat="1" ht="33" customHeight="1">
      <c r="A57" s="21"/>
      <c r="B57" s="22"/>
      <c r="C57" s="32"/>
      <c r="D57" s="45" t="s">
        <v>9576</v>
      </c>
      <c r="E57" s="9"/>
      <c r="F57" s="49">
        <v>2000</v>
      </c>
      <c r="G57" s="49">
        <v>330</v>
      </c>
      <c r="H57" s="9"/>
      <c r="I57" s="9"/>
      <c r="J57" s="9"/>
      <c r="K57" s="7"/>
      <c r="L57" s="9"/>
      <c r="M57" s="9"/>
      <c r="N57" s="9"/>
    </row>
    <row r="58" spans="1:14" s="5" customFormat="1" ht="33" customHeight="1">
      <c r="A58" s="21"/>
      <c r="B58" s="22"/>
      <c r="C58" s="32"/>
      <c r="D58" s="45" t="s">
        <v>9577</v>
      </c>
      <c r="E58" s="9"/>
      <c r="F58" s="49">
        <v>10000</v>
      </c>
      <c r="G58" s="49">
        <v>1300</v>
      </c>
      <c r="H58" s="9"/>
      <c r="I58" s="9"/>
      <c r="J58" s="9"/>
      <c r="K58" s="7"/>
      <c r="L58" s="9"/>
      <c r="M58" s="9"/>
      <c r="N58" s="9"/>
    </row>
    <row r="59" spans="1:14" s="5" customFormat="1" ht="33" customHeight="1">
      <c r="A59" s="21"/>
      <c r="B59" s="22"/>
      <c r="C59" s="32"/>
      <c r="D59" s="45" t="s">
        <v>9578</v>
      </c>
      <c r="E59" s="9"/>
      <c r="F59" s="49">
        <v>6000</v>
      </c>
      <c r="G59" s="49">
        <v>550</v>
      </c>
      <c r="H59" s="9"/>
      <c r="I59" s="9"/>
      <c r="J59" s="9"/>
      <c r="K59" s="7"/>
      <c r="L59" s="9"/>
      <c r="M59" s="9"/>
      <c r="N59" s="9"/>
    </row>
    <row r="60" spans="1:14" s="5" customFormat="1" ht="33" customHeight="1">
      <c r="A60" s="21"/>
      <c r="B60" s="22"/>
      <c r="C60" s="32"/>
      <c r="D60" s="45" t="s">
        <v>9579</v>
      </c>
      <c r="E60" s="9"/>
      <c r="F60" s="49">
        <v>1500</v>
      </c>
      <c r="G60" s="49">
        <v>480</v>
      </c>
      <c r="H60" s="9"/>
      <c r="I60" s="9"/>
      <c r="J60" s="9"/>
      <c r="K60" s="7"/>
      <c r="L60" s="9"/>
      <c r="M60" s="9"/>
      <c r="N60" s="9"/>
    </row>
    <row r="61" spans="1:14" s="5" customFormat="1" ht="33" customHeight="1">
      <c r="A61" s="21"/>
      <c r="B61" s="22"/>
      <c r="C61" s="32"/>
      <c r="D61" s="45" t="s">
        <v>9583</v>
      </c>
      <c r="E61" s="9"/>
      <c r="F61" s="49">
        <v>1500</v>
      </c>
      <c r="G61" s="49">
        <v>160</v>
      </c>
      <c r="H61" s="9"/>
      <c r="I61" s="9"/>
      <c r="J61" s="9"/>
      <c r="K61" s="7"/>
      <c r="L61" s="9"/>
      <c r="M61" s="9"/>
      <c r="N61" s="9"/>
    </row>
    <row r="62" spans="1:14" s="5" customFormat="1" ht="33" customHeight="1">
      <c r="A62" s="21"/>
      <c r="B62" s="22"/>
      <c r="C62" s="32"/>
      <c r="D62" s="45" t="s">
        <v>9580</v>
      </c>
      <c r="E62" s="9"/>
      <c r="F62" s="49">
        <v>1500</v>
      </c>
      <c r="G62" s="49">
        <v>160</v>
      </c>
      <c r="H62" s="9"/>
      <c r="I62" s="9"/>
      <c r="J62" s="9"/>
      <c r="K62" s="7"/>
      <c r="L62" s="9"/>
      <c r="M62" s="9"/>
      <c r="N62" s="9"/>
    </row>
    <row r="63" spans="1:14" s="5" customFormat="1" ht="33" customHeight="1">
      <c r="A63" s="21"/>
      <c r="B63" s="22"/>
      <c r="C63" s="32"/>
      <c r="D63" s="45" t="s">
        <v>9602</v>
      </c>
      <c r="E63" s="9"/>
      <c r="F63" s="49"/>
      <c r="G63" s="49">
        <v>160</v>
      </c>
      <c r="H63" s="9"/>
      <c r="I63" s="9"/>
      <c r="J63" s="9"/>
      <c r="K63" s="7"/>
      <c r="L63" s="9"/>
      <c r="M63" s="9"/>
      <c r="N63" s="9"/>
    </row>
    <row r="64" spans="1:14" s="5" customFormat="1" ht="33" customHeight="1">
      <c r="A64" s="21"/>
      <c r="B64" s="22"/>
      <c r="C64" s="32"/>
      <c r="D64" s="45" t="s">
        <v>9603</v>
      </c>
      <c r="E64" s="9"/>
      <c r="F64" s="49"/>
      <c r="G64" s="49">
        <v>120</v>
      </c>
      <c r="H64" s="9"/>
      <c r="I64" s="9"/>
      <c r="J64" s="9"/>
      <c r="K64" s="7"/>
      <c r="L64" s="9"/>
      <c r="M64" s="9"/>
      <c r="N64" s="9"/>
    </row>
    <row r="65" spans="1:14" s="5" customFormat="1" ht="33" customHeight="1">
      <c r="A65" s="21"/>
      <c r="B65" s="22"/>
      <c r="C65" s="32"/>
      <c r="D65" s="45" t="s">
        <v>9604</v>
      </c>
      <c r="E65" s="9"/>
      <c r="F65" s="49"/>
      <c r="G65" s="49">
        <v>120</v>
      </c>
      <c r="H65" s="9"/>
      <c r="I65" s="9"/>
      <c r="J65" s="9"/>
      <c r="K65" s="7"/>
      <c r="L65" s="9"/>
      <c r="M65" s="9"/>
      <c r="N65" s="9"/>
    </row>
    <row r="66" spans="1:14" s="5" customFormat="1" ht="33" customHeight="1">
      <c r="A66" s="21"/>
      <c r="B66" s="22"/>
      <c r="C66" s="32"/>
      <c r="D66" s="45" t="s">
        <v>9581</v>
      </c>
      <c r="E66" s="9"/>
      <c r="F66" s="49">
        <v>2000</v>
      </c>
      <c r="G66" s="49">
        <v>150</v>
      </c>
      <c r="H66" s="9"/>
      <c r="I66" s="9"/>
      <c r="J66" s="9"/>
      <c r="K66" s="7"/>
      <c r="L66" s="9"/>
      <c r="M66" s="9"/>
      <c r="N66" s="9"/>
    </row>
    <row r="67" spans="1:14" s="5" customFormat="1" ht="56.25">
      <c r="A67" s="21"/>
      <c r="B67" s="22"/>
      <c r="C67" s="32" t="s">
        <v>9647</v>
      </c>
      <c r="D67" s="67" t="s">
        <v>9605</v>
      </c>
      <c r="E67" s="7" t="s">
        <v>9509</v>
      </c>
      <c r="F67" s="49"/>
      <c r="G67" s="48">
        <f>G68+G69+G70</f>
        <v>16500</v>
      </c>
      <c r="H67" s="9" t="s">
        <v>16</v>
      </c>
      <c r="I67" s="9"/>
      <c r="J67" s="9" t="s">
        <v>21</v>
      </c>
      <c r="K67" s="7" t="s">
        <v>22</v>
      </c>
      <c r="L67" s="9" t="s">
        <v>9501</v>
      </c>
      <c r="M67" s="9" t="s">
        <v>9593</v>
      </c>
      <c r="N67" s="9"/>
    </row>
    <row r="68" spans="1:14" s="5" customFormat="1" ht="33" customHeight="1">
      <c r="A68" s="21"/>
      <c r="B68" s="22"/>
      <c r="C68" s="32"/>
      <c r="D68" s="45" t="s">
        <v>9606</v>
      </c>
      <c r="E68" s="9"/>
      <c r="F68" s="49"/>
      <c r="G68" s="49">
        <v>2000</v>
      </c>
      <c r="H68" s="9"/>
      <c r="I68" s="9"/>
      <c r="J68" s="9"/>
      <c r="K68" s="7"/>
      <c r="L68" s="9"/>
      <c r="M68" s="9"/>
      <c r="N68" s="9"/>
    </row>
    <row r="69" spans="1:14" s="5" customFormat="1" ht="33" customHeight="1">
      <c r="A69" s="21"/>
      <c r="B69" s="22"/>
      <c r="C69" s="32"/>
      <c r="D69" s="45" t="s">
        <v>9607</v>
      </c>
      <c r="E69" s="7"/>
      <c r="F69" s="48">
        <v>38000</v>
      </c>
      <c r="G69" s="49">
        <v>4500</v>
      </c>
      <c r="H69" s="9"/>
      <c r="I69" s="9"/>
      <c r="J69" s="9"/>
      <c r="K69" s="7"/>
      <c r="L69" s="9"/>
      <c r="M69" s="9"/>
      <c r="N69" s="9"/>
    </row>
    <row r="70" spans="1:14" s="5" customFormat="1" ht="33" customHeight="1">
      <c r="A70" s="21"/>
      <c r="B70" s="22"/>
      <c r="C70" s="32"/>
      <c r="D70" s="45" t="s">
        <v>9608</v>
      </c>
      <c r="E70" s="7"/>
      <c r="F70" s="48"/>
      <c r="G70" s="49">
        <v>10000</v>
      </c>
      <c r="H70" s="9"/>
      <c r="I70" s="9"/>
      <c r="J70" s="9"/>
      <c r="K70" s="7"/>
      <c r="L70" s="9"/>
      <c r="M70" s="9"/>
      <c r="N70" s="9"/>
    </row>
    <row r="71" spans="1:14" s="5" customFormat="1" ht="56.25">
      <c r="A71" s="21"/>
      <c r="B71" s="22"/>
      <c r="C71" s="32" t="s">
        <v>9648</v>
      </c>
      <c r="D71" s="65" t="s">
        <v>9666</v>
      </c>
      <c r="E71" s="7" t="s">
        <v>9554</v>
      </c>
      <c r="F71" s="48">
        <f>SUM(F72:F81)</f>
        <v>192700</v>
      </c>
      <c r="G71" s="48">
        <f>SUM(G72:G81)</f>
        <v>24600</v>
      </c>
      <c r="H71" s="9" t="s">
        <v>16</v>
      </c>
      <c r="I71" s="9"/>
      <c r="J71" s="9" t="s">
        <v>21</v>
      </c>
      <c r="K71" s="7" t="s">
        <v>22</v>
      </c>
      <c r="L71" s="9" t="s">
        <v>9501</v>
      </c>
      <c r="M71" s="9" t="s">
        <v>9593</v>
      </c>
      <c r="N71" s="9"/>
    </row>
    <row r="72" spans="1:14" s="5" customFormat="1" ht="39.75" customHeight="1">
      <c r="A72" s="21"/>
      <c r="B72" s="22"/>
      <c r="C72" s="32"/>
      <c r="D72" s="45" t="s">
        <v>9560</v>
      </c>
      <c r="E72" s="58"/>
      <c r="F72" s="46">
        <v>155200</v>
      </c>
      <c r="G72" s="46">
        <v>20000</v>
      </c>
      <c r="H72" s="9"/>
      <c r="I72" s="9"/>
      <c r="J72" s="9"/>
      <c r="K72" s="7"/>
      <c r="L72" s="9"/>
      <c r="M72" s="9"/>
      <c r="N72" s="9"/>
    </row>
    <row r="73" spans="1:14" s="5" customFormat="1" ht="33" customHeight="1">
      <c r="A73" s="21"/>
      <c r="B73" s="22"/>
      <c r="C73" s="32"/>
      <c r="D73" s="45" t="s">
        <v>9561</v>
      </c>
      <c r="E73" s="58"/>
      <c r="F73" s="46">
        <v>1500</v>
      </c>
      <c r="G73" s="46">
        <v>500</v>
      </c>
      <c r="H73" s="9"/>
      <c r="I73" s="9"/>
      <c r="J73" s="9"/>
      <c r="K73" s="7"/>
      <c r="L73" s="9"/>
      <c r="M73" s="9"/>
      <c r="N73" s="9"/>
    </row>
    <row r="74" spans="1:14" s="5" customFormat="1" ht="33" customHeight="1">
      <c r="A74" s="21"/>
      <c r="B74" s="22"/>
      <c r="C74" s="32"/>
      <c r="D74" s="45" t="s">
        <v>9562</v>
      </c>
      <c r="E74" s="58"/>
      <c r="F74" s="46">
        <v>18000</v>
      </c>
      <c r="G74" s="46">
        <v>1500</v>
      </c>
      <c r="H74" s="9"/>
      <c r="I74" s="9"/>
      <c r="J74" s="9"/>
      <c r="K74" s="7"/>
      <c r="L74" s="9"/>
      <c r="M74" s="9"/>
      <c r="N74" s="9"/>
    </row>
    <row r="75" spans="1:14" s="5" customFormat="1" ht="33" customHeight="1">
      <c r="A75" s="21"/>
      <c r="B75" s="22"/>
      <c r="C75" s="32"/>
      <c r="D75" s="45" t="s">
        <v>9563</v>
      </c>
      <c r="E75" s="58"/>
      <c r="F75" s="46">
        <v>1500</v>
      </c>
      <c r="G75" s="46">
        <v>200</v>
      </c>
      <c r="H75" s="9"/>
      <c r="I75" s="9"/>
      <c r="J75" s="9"/>
      <c r="K75" s="7"/>
      <c r="L75" s="9"/>
      <c r="M75" s="9"/>
      <c r="N75" s="9"/>
    </row>
    <row r="76" spans="1:14" s="5" customFormat="1" ht="33" customHeight="1">
      <c r="A76" s="21"/>
      <c r="B76" s="22"/>
      <c r="C76" s="32"/>
      <c r="D76" s="45" t="s">
        <v>9564</v>
      </c>
      <c r="E76" s="9"/>
      <c r="F76" s="46">
        <v>2000</v>
      </c>
      <c r="G76" s="46">
        <v>200</v>
      </c>
      <c r="H76" s="9"/>
      <c r="I76" s="9"/>
      <c r="J76" s="9"/>
      <c r="K76" s="7"/>
      <c r="L76" s="9"/>
      <c r="M76" s="9"/>
      <c r="N76" s="9"/>
    </row>
    <row r="77" spans="1:14" s="5" customFormat="1" ht="33" customHeight="1">
      <c r="A77" s="21"/>
      <c r="B77" s="22"/>
      <c r="C77" s="32"/>
      <c r="D77" s="45" t="s">
        <v>9668</v>
      </c>
      <c r="E77" s="9"/>
      <c r="F77" s="46">
        <v>1500</v>
      </c>
      <c r="G77" s="46">
        <v>200</v>
      </c>
      <c r="H77" s="9"/>
      <c r="I77" s="9"/>
      <c r="J77" s="9"/>
      <c r="K77" s="7"/>
      <c r="L77" s="9"/>
      <c r="M77" s="9"/>
      <c r="N77" s="9"/>
    </row>
    <row r="78" spans="1:14" s="5" customFormat="1" ht="33" customHeight="1">
      <c r="A78" s="21"/>
      <c r="B78" s="22"/>
      <c r="C78" s="32"/>
      <c r="D78" s="45" t="s">
        <v>9565</v>
      </c>
      <c r="E78" s="58"/>
      <c r="F78" s="46">
        <v>2000</v>
      </c>
      <c r="G78" s="46">
        <v>400</v>
      </c>
      <c r="H78" s="9"/>
      <c r="I78" s="9"/>
      <c r="J78" s="9"/>
      <c r="K78" s="7"/>
      <c r="L78" s="9"/>
      <c r="M78" s="9"/>
      <c r="N78" s="9"/>
    </row>
    <row r="79" spans="1:14" s="5" customFormat="1" ht="33" customHeight="1">
      <c r="A79" s="21"/>
      <c r="B79" s="22"/>
      <c r="C79" s="32"/>
      <c r="D79" s="45" t="s">
        <v>9566</v>
      </c>
      <c r="E79" s="58"/>
      <c r="F79" s="46">
        <v>2000</v>
      </c>
      <c r="G79" s="46">
        <v>300</v>
      </c>
      <c r="H79" s="9"/>
      <c r="I79" s="9"/>
      <c r="J79" s="9"/>
      <c r="K79" s="7"/>
      <c r="L79" s="9"/>
      <c r="M79" s="9"/>
      <c r="N79" s="9"/>
    </row>
    <row r="80" spans="1:14" s="5" customFormat="1" ht="33" customHeight="1">
      <c r="A80" s="21"/>
      <c r="B80" s="22"/>
      <c r="C80" s="32"/>
      <c r="D80" s="45" t="s">
        <v>9567</v>
      </c>
      <c r="E80" s="58"/>
      <c r="F80" s="46">
        <v>6000</v>
      </c>
      <c r="G80" s="46">
        <v>800</v>
      </c>
      <c r="H80" s="9"/>
      <c r="I80" s="9"/>
      <c r="J80" s="9"/>
      <c r="K80" s="7"/>
      <c r="L80" s="9"/>
      <c r="M80" s="9"/>
      <c r="N80" s="9"/>
    </row>
    <row r="81" spans="1:14" s="5" customFormat="1" ht="33" customHeight="1">
      <c r="A81" s="21"/>
      <c r="B81" s="22"/>
      <c r="C81" s="32"/>
      <c r="D81" s="45" t="s">
        <v>9559</v>
      </c>
      <c r="E81" s="58"/>
      <c r="F81" s="46">
        <v>3000</v>
      </c>
      <c r="G81" s="46">
        <v>500</v>
      </c>
      <c r="H81" s="9"/>
      <c r="I81" s="9"/>
      <c r="J81" s="9"/>
      <c r="K81" s="7"/>
      <c r="L81" s="9"/>
      <c r="M81" s="9"/>
      <c r="N81" s="9"/>
    </row>
    <row r="82" spans="1:15" s="5" customFormat="1" ht="39.75" customHeight="1">
      <c r="A82" s="16"/>
      <c r="B82" s="59"/>
      <c r="C82" s="60"/>
      <c r="D82" s="52" t="s">
        <v>9496</v>
      </c>
      <c r="E82" s="9"/>
      <c r="F82" s="53">
        <f>F83+F84+F85</f>
        <v>247000</v>
      </c>
      <c r="G82" s="53">
        <f>G83+G84+G85</f>
        <v>47700</v>
      </c>
      <c r="H82" s="9"/>
      <c r="I82" s="9"/>
      <c r="J82" s="9"/>
      <c r="K82" s="7"/>
      <c r="L82" s="9"/>
      <c r="M82" s="9"/>
      <c r="N82" s="9"/>
      <c r="O82" s="6"/>
    </row>
    <row r="83" spans="1:14" s="5" customFormat="1" ht="39.75" customHeight="1">
      <c r="A83" s="21"/>
      <c r="B83" s="61"/>
      <c r="C83" s="32" t="s">
        <v>9649</v>
      </c>
      <c r="D83" s="68" t="s">
        <v>9497</v>
      </c>
      <c r="E83" s="7" t="s">
        <v>9511</v>
      </c>
      <c r="F83" s="24">
        <v>85000</v>
      </c>
      <c r="G83" s="24">
        <v>23000</v>
      </c>
      <c r="H83" s="9" t="s">
        <v>9</v>
      </c>
      <c r="I83" s="9"/>
      <c r="J83" s="9" t="s">
        <v>23</v>
      </c>
      <c r="K83" s="7" t="s">
        <v>22</v>
      </c>
      <c r="L83" s="9"/>
      <c r="M83" s="9" t="s">
        <v>9593</v>
      </c>
      <c r="N83" s="9" t="s">
        <v>9530</v>
      </c>
    </row>
    <row r="84" spans="1:14" s="5" customFormat="1" ht="39.75" customHeight="1">
      <c r="A84" s="21"/>
      <c r="B84" s="22"/>
      <c r="C84" s="32" t="s">
        <v>9650</v>
      </c>
      <c r="D84" s="69" t="s">
        <v>9540</v>
      </c>
      <c r="E84" s="7" t="s">
        <v>9512</v>
      </c>
      <c r="F84" s="24">
        <v>80000</v>
      </c>
      <c r="G84" s="24">
        <v>13200</v>
      </c>
      <c r="H84" s="9" t="s">
        <v>9</v>
      </c>
      <c r="I84" s="9"/>
      <c r="J84" s="9" t="s">
        <v>23</v>
      </c>
      <c r="K84" s="7" t="s">
        <v>22</v>
      </c>
      <c r="L84" s="9"/>
      <c r="M84" s="9" t="s">
        <v>9593</v>
      </c>
      <c r="N84" s="9" t="s">
        <v>9530</v>
      </c>
    </row>
    <row r="85" spans="1:14" s="5" customFormat="1" ht="56.25">
      <c r="A85" s="21"/>
      <c r="B85" s="22"/>
      <c r="C85" s="32" t="s">
        <v>9651</v>
      </c>
      <c r="D85" s="69" t="s">
        <v>9537</v>
      </c>
      <c r="E85" s="7" t="s">
        <v>9531</v>
      </c>
      <c r="F85" s="24">
        <v>82000</v>
      </c>
      <c r="G85" s="24">
        <v>11500</v>
      </c>
      <c r="H85" s="9" t="s">
        <v>16</v>
      </c>
      <c r="I85" s="9"/>
      <c r="J85" s="9" t="s">
        <v>23</v>
      </c>
      <c r="K85" s="7" t="s">
        <v>22</v>
      </c>
      <c r="L85" s="9" t="s">
        <v>9502</v>
      </c>
      <c r="M85" s="9" t="s">
        <v>9593</v>
      </c>
      <c r="N85" s="9"/>
    </row>
    <row r="86" spans="1:15" s="5" customFormat="1" ht="39.75" customHeight="1">
      <c r="A86" s="16" t="s">
        <v>9525</v>
      </c>
      <c r="B86" s="20">
        <v>323</v>
      </c>
      <c r="C86" s="32"/>
      <c r="D86" s="52" t="s">
        <v>9550</v>
      </c>
      <c r="E86" s="9"/>
      <c r="F86" s="53">
        <f>F87</f>
        <v>90000</v>
      </c>
      <c r="G86" s="53">
        <f>G87</f>
        <v>14000</v>
      </c>
      <c r="H86" s="9"/>
      <c r="I86" s="9"/>
      <c r="J86" s="9"/>
      <c r="K86" s="7"/>
      <c r="L86" s="9"/>
      <c r="M86" s="9"/>
      <c r="N86" s="9"/>
      <c r="O86" s="6"/>
    </row>
    <row r="87" spans="1:15" s="5" customFormat="1" ht="56.25">
      <c r="A87" s="16"/>
      <c r="B87" s="20"/>
      <c r="C87" s="32" t="s">
        <v>9652</v>
      </c>
      <c r="D87" s="65" t="s">
        <v>9539</v>
      </c>
      <c r="E87" s="7" t="s">
        <v>9513</v>
      </c>
      <c r="F87" s="24">
        <v>90000</v>
      </c>
      <c r="G87" s="24">
        <v>14000</v>
      </c>
      <c r="H87" s="9" t="s">
        <v>16</v>
      </c>
      <c r="I87" s="9"/>
      <c r="J87" s="9" t="s">
        <v>23</v>
      </c>
      <c r="K87" s="7" t="s">
        <v>22</v>
      </c>
      <c r="L87" s="9" t="s">
        <v>9501</v>
      </c>
      <c r="M87" s="9" t="s">
        <v>9593</v>
      </c>
      <c r="N87" s="9"/>
      <c r="O87" s="6"/>
    </row>
    <row r="88" spans="1:15" s="5" customFormat="1" ht="39.75" customHeight="1">
      <c r="A88" s="16"/>
      <c r="B88" s="20"/>
      <c r="C88" s="32"/>
      <c r="D88" s="55" t="s">
        <v>9545</v>
      </c>
      <c r="E88" s="62"/>
      <c r="F88" s="53" t="e">
        <f>#REF!+F89</f>
        <v>#REF!</v>
      </c>
      <c r="G88" s="53">
        <f>G89+G92</f>
        <v>14000</v>
      </c>
      <c r="H88" s="9"/>
      <c r="I88" s="9"/>
      <c r="J88" s="9"/>
      <c r="K88" s="7"/>
      <c r="L88" s="9"/>
      <c r="M88" s="9"/>
      <c r="N88" s="9"/>
      <c r="O88" s="6"/>
    </row>
    <row r="89" spans="1:15" s="5" customFormat="1" ht="56.25">
      <c r="A89" s="16"/>
      <c r="B89" s="20"/>
      <c r="C89" s="32" t="s">
        <v>9653</v>
      </c>
      <c r="D89" s="65" t="s">
        <v>9584</v>
      </c>
      <c r="E89" s="7" t="s">
        <v>9585</v>
      </c>
      <c r="F89" s="24">
        <v>25000</v>
      </c>
      <c r="G89" s="24">
        <v>4000</v>
      </c>
      <c r="H89" s="9" t="s">
        <v>16</v>
      </c>
      <c r="I89" s="9"/>
      <c r="J89" s="9" t="s">
        <v>23</v>
      </c>
      <c r="K89" s="7" t="s">
        <v>22</v>
      </c>
      <c r="L89" s="9" t="s">
        <v>9501</v>
      </c>
      <c r="M89" s="9" t="s">
        <v>9593</v>
      </c>
      <c r="N89" s="9"/>
      <c r="O89" s="6"/>
    </row>
    <row r="90" spans="1:15" s="5" customFormat="1" ht="39.75" customHeight="1" hidden="1">
      <c r="A90" s="16"/>
      <c r="B90" s="20"/>
      <c r="C90" s="32"/>
      <c r="D90" s="65"/>
      <c r="E90" s="9"/>
      <c r="F90" s="24"/>
      <c r="G90" s="24"/>
      <c r="H90" s="9" t="s">
        <v>16</v>
      </c>
      <c r="I90" s="9"/>
      <c r="J90" s="9"/>
      <c r="K90" s="7" t="s">
        <v>22</v>
      </c>
      <c r="L90" s="9" t="s">
        <v>9501</v>
      </c>
      <c r="M90" s="9" t="s">
        <v>9593</v>
      </c>
      <c r="N90" s="9"/>
      <c r="O90" s="6"/>
    </row>
    <row r="91" spans="1:15" s="5" customFormat="1" ht="39.75" customHeight="1" hidden="1">
      <c r="A91" s="16"/>
      <c r="B91" s="20"/>
      <c r="C91" s="32"/>
      <c r="D91" s="65"/>
      <c r="E91" s="9"/>
      <c r="F91" s="24"/>
      <c r="G91" s="24"/>
      <c r="H91" s="9" t="s">
        <v>16</v>
      </c>
      <c r="I91" s="9"/>
      <c r="J91" s="9"/>
      <c r="K91" s="7" t="s">
        <v>22</v>
      </c>
      <c r="L91" s="9" t="s">
        <v>9501</v>
      </c>
      <c r="M91" s="9" t="s">
        <v>9593</v>
      </c>
      <c r="N91" s="9"/>
      <c r="O91" s="6"/>
    </row>
    <row r="92" spans="1:15" s="5" customFormat="1" ht="56.25">
      <c r="A92" s="16"/>
      <c r="B92" s="20"/>
      <c r="C92" s="32" t="s">
        <v>9654</v>
      </c>
      <c r="D92" s="65" t="s">
        <v>9612</v>
      </c>
      <c r="E92" s="9" t="s">
        <v>9613</v>
      </c>
      <c r="F92" s="24"/>
      <c r="G92" s="24">
        <v>10000</v>
      </c>
      <c r="H92" s="9" t="s">
        <v>16</v>
      </c>
      <c r="I92" s="9"/>
      <c r="J92" s="9" t="s">
        <v>23</v>
      </c>
      <c r="K92" s="7" t="s">
        <v>22</v>
      </c>
      <c r="L92" s="9" t="s">
        <v>9501</v>
      </c>
      <c r="M92" s="9" t="s">
        <v>9593</v>
      </c>
      <c r="N92" s="9"/>
      <c r="O92" s="6"/>
    </row>
    <row r="93" spans="1:15" s="5" customFormat="1" ht="39.75" customHeight="1">
      <c r="A93" s="16"/>
      <c r="B93" s="20"/>
      <c r="C93" s="32"/>
      <c r="D93" s="55" t="s">
        <v>9498</v>
      </c>
      <c r="E93" s="9"/>
      <c r="F93" s="53">
        <f>F94</f>
        <v>90000</v>
      </c>
      <c r="G93" s="53">
        <f>G94</f>
        <v>12000</v>
      </c>
      <c r="H93" s="9"/>
      <c r="I93" s="9"/>
      <c r="J93" s="9"/>
      <c r="K93" s="7"/>
      <c r="L93" s="9"/>
      <c r="M93" s="9"/>
      <c r="N93" s="9"/>
      <c r="O93" s="6"/>
    </row>
    <row r="94" spans="1:15" s="5" customFormat="1" ht="56.25">
      <c r="A94" s="16"/>
      <c r="B94" s="20"/>
      <c r="C94" s="32" t="s">
        <v>9655</v>
      </c>
      <c r="D94" s="65" t="s">
        <v>9538</v>
      </c>
      <c r="E94" s="7" t="s">
        <v>9522</v>
      </c>
      <c r="F94" s="24">
        <v>90000</v>
      </c>
      <c r="G94" s="24">
        <v>12000</v>
      </c>
      <c r="H94" s="9" t="s">
        <v>16</v>
      </c>
      <c r="I94" s="9"/>
      <c r="J94" s="9" t="s">
        <v>23</v>
      </c>
      <c r="K94" s="7" t="s">
        <v>22</v>
      </c>
      <c r="L94" s="9" t="s">
        <v>9501</v>
      </c>
      <c r="M94" s="9" t="s">
        <v>9593</v>
      </c>
      <c r="N94" s="9"/>
      <c r="O94" s="6"/>
    </row>
    <row r="95" spans="1:15" s="5" customFormat="1" ht="39.75" customHeight="1">
      <c r="A95" s="16"/>
      <c r="B95" s="20"/>
      <c r="C95" s="32"/>
      <c r="D95" s="63" t="s">
        <v>9499</v>
      </c>
      <c r="E95" s="9"/>
      <c r="F95" s="53">
        <f>F97+F98</f>
        <v>190000</v>
      </c>
      <c r="G95" s="53">
        <f>G97+G98</f>
        <v>24000</v>
      </c>
      <c r="H95" s="9"/>
      <c r="I95" s="9"/>
      <c r="J95" s="9"/>
      <c r="K95" s="7"/>
      <c r="L95" s="9"/>
      <c r="M95" s="9"/>
      <c r="N95" s="9"/>
      <c r="O95" s="6"/>
    </row>
    <row r="96" spans="1:15" s="5" customFormat="1" ht="56.25">
      <c r="A96" s="16"/>
      <c r="B96" s="20"/>
      <c r="C96" s="32" t="s">
        <v>9656</v>
      </c>
      <c r="D96" s="70" t="s">
        <v>9556</v>
      </c>
      <c r="E96" s="7" t="s">
        <v>9505</v>
      </c>
      <c r="F96" s="24">
        <f>F98+F97</f>
        <v>190000</v>
      </c>
      <c r="G96" s="24">
        <f>G98+G97</f>
        <v>24000</v>
      </c>
      <c r="H96" s="9" t="s">
        <v>16</v>
      </c>
      <c r="I96" s="9"/>
      <c r="J96" s="9" t="s">
        <v>21</v>
      </c>
      <c r="K96" s="7" t="s">
        <v>22</v>
      </c>
      <c r="L96" s="9" t="s">
        <v>9501</v>
      </c>
      <c r="M96" s="9" t="s">
        <v>9593</v>
      </c>
      <c r="N96" s="9"/>
      <c r="O96" s="6"/>
    </row>
    <row r="97" spans="1:15" s="5" customFormat="1" ht="60" customHeight="1">
      <c r="A97" s="16"/>
      <c r="B97" s="20"/>
      <c r="C97" s="32"/>
      <c r="D97" s="45" t="s">
        <v>9568</v>
      </c>
      <c r="E97" s="9"/>
      <c r="F97" s="24">
        <v>150000</v>
      </c>
      <c r="G97" s="24">
        <v>18000</v>
      </c>
      <c r="H97" s="9"/>
      <c r="I97" s="9"/>
      <c r="J97" s="9"/>
      <c r="K97" s="7"/>
      <c r="L97" s="9"/>
      <c r="M97" s="9"/>
      <c r="N97" s="9"/>
      <c r="O97" s="6"/>
    </row>
    <row r="98" spans="1:15" s="5" customFormat="1" ht="39.75" customHeight="1">
      <c r="A98" s="16"/>
      <c r="B98" s="20"/>
      <c r="C98" s="32"/>
      <c r="D98" s="45" t="s">
        <v>9569</v>
      </c>
      <c r="E98" s="9"/>
      <c r="F98" s="24">
        <v>40000</v>
      </c>
      <c r="G98" s="24">
        <v>6000</v>
      </c>
      <c r="H98" s="9"/>
      <c r="I98" s="9"/>
      <c r="J98" s="9"/>
      <c r="K98" s="7"/>
      <c r="L98" s="9"/>
      <c r="M98" s="9"/>
      <c r="N98" s="9"/>
      <c r="O98" s="6"/>
    </row>
    <row r="99" spans="1:15" s="5" customFormat="1" ht="39.75" customHeight="1">
      <c r="A99" s="16"/>
      <c r="B99" s="20"/>
      <c r="C99" s="32"/>
      <c r="D99" s="64" t="s">
        <v>9551</v>
      </c>
      <c r="E99" s="9"/>
      <c r="F99" s="53">
        <f>F100</f>
        <v>40000</v>
      </c>
      <c r="G99" s="53">
        <f>G100</f>
        <v>6000</v>
      </c>
      <c r="H99" s="9"/>
      <c r="I99" s="9"/>
      <c r="J99" s="9"/>
      <c r="K99" s="7"/>
      <c r="L99" s="9"/>
      <c r="M99" s="9"/>
      <c r="N99" s="9"/>
      <c r="O99" s="6"/>
    </row>
    <row r="100" spans="1:15" s="5" customFormat="1" ht="56.25">
      <c r="A100" s="16"/>
      <c r="B100" s="20"/>
      <c r="C100" s="32" t="s">
        <v>9657</v>
      </c>
      <c r="D100" s="65" t="s">
        <v>9609</v>
      </c>
      <c r="E100" s="7" t="s">
        <v>9552</v>
      </c>
      <c r="F100" s="24">
        <v>40000</v>
      </c>
      <c r="G100" s="24">
        <v>6000</v>
      </c>
      <c r="H100" s="9" t="s">
        <v>16</v>
      </c>
      <c r="I100" s="9"/>
      <c r="J100" s="9" t="s">
        <v>23</v>
      </c>
      <c r="K100" s="7" t="s">
        <v>22</v>
      </c>
      <c r="L100" s="9" t="s">
        <v>9501</v>
      </c>
      <c r="M100" s="9" t="s">
        <v>9593</v>
      </c>
      <c r="N100" s="9"/>
      <c r="O100" s="6"/>
    </row>
    <row r="101" spans="1:15" s="5" customFormat="1" ht="39.75" customHeight="1">
      <c r="A101" s="16" t="s">
        <v>9526</v>
      </c>
      <c r="B101" s="20">
        <v>422</v>
      </c>
      <c r="C101" s="32"/>
      <c r="D101" s="55" t="s">
        <v>9500</v>
      </c>
      <c r="E101" s="9"/>
      <c r="F101" s="53">
        <f>F102+F107</f>
        <v>240000</v>
      </c>
      <c r="G101" s="53">
        <f>G102+G103+G104+G105</f>
        <v>123000</v>
      </c>
      <c r="H101" s="9"/>
      <c r="I101" s="9"/>
      <c r="J101" s="9"/>
      <c r="K101" s="7"/>
      <c r="L101" s="9"/>
      <c r="M101" s="9"/>
      <c r="N101" s="9"/>
      <c r="O101" s="6"/>
    </row>
    <row r="102" spans="1:15" ht="39.75" customHeight="1">
      <c r="A102" s="16"/>
      <c r="B102" s="20"/>
      <c r="C102" s="32" t="s">
        <v>9658</v>
      </c>
      <c r="D102" s="66" t="s">
        <v>9616</v>
      </c>
      <c r="E102" s="7" t="s">
        <v>9549</v>
      </c>
      <c r="F102" s="24">
        <v>100000</v>
      </c>
      <c r="G102" s="24">
        <v>72000</v>
      </c>
      <c r="H102" s="9" t="s">
        <v>9</v>
      </c>
      <c r="I102" s="9"/>
      <c r="J102" s="9" t="s">
        <v>23</v>
      </c>
      <c r="K102" s="7" t="s">
        <v>22</v>
      </c>
      <c r="L102" s="9" t="s">
        <v>9502</v>
      </c>
      <c r="M102" s="9" t="s">
        <v>9593</v>
      </c>
      <c r="N102" s="9"/>
      <c r="O102" s="3"/>
    </row>
    <row r="103" spans="1:15" ht="39.75" customHeight="1">
      <c r="A103" s="16"/>
      <c r="B103" s="20"/>
      <c r="C103" s="32" t="s">
        <v>9659</v>
      </c>
      <c r="D103" s="66" t="s">
        <v>9618</v>
      </c>
      <c r="E103" s="7" t="s">
        <v>9617</v>
      </c>
      <c r="F103" s="24"/>
      <c r="G103" s="24">
        <v>38000</v>
      </c>
      <c r="H103" s="9" t="s">
        <v>9</v>
      </c>
      <c r="I103" s="9"/>
      <c r="J103" s="9" t="s">
        <v>23</v>
      </c>
      <c r="K103" s="7" t="s">
        <v>22</v>
      </c>
      <c r="L103" s="9" t="s">
        <v>9502</v>
      </c>
      <c r="M103" s="9" t="s">
        <v>9593</v>
      </c>
      <c r="N103" s="9"/>
      <c r="O103" s="3"/>
    </row>
    <row r="104" spans="1:15" ht="56.25">
      <c r="A104" s="16"/>
      <c r="B104" s="20"/>
      <c r="C104" s="32" t="s">
        <v>9660</v>
      </c>
      <c r="D104" s="66" t="s">
        <v>9619</v>
      </c>
      <c r="E104" s="7" t="s">
        <v>9620</v>
      </c>
      <c r="F104" s="24"/>
      <c r="G104" s="24">
        <v>8000</v>
      </c>
      <c r="H104" s="9" t="s">
        <v>16</v>
      </c>
      <c r="I104" s="9"/>
      <c r="J104" s="9" t="s">
        <v>23</v>
      </c>
      <c r="K104" s="7" t="s">
        <v>22</v>
      </c>
      <c r="L104" s="9" t="s">
        <v>9667</v>
      </c>
      <c r="M104" s="9" t="s">
        <v>9593</v>
      </c>
      <c r="N104" s="9"/>
      <c r="O104" s="3"/>
    </row>
    <row r="105" spans="1:15" ht="56.25">
      <c r="A105" s="16"/>
      <c r="B105" s="20"/>
      <c r="C105" s="32" t="s">
        <v>9661</v>
      </c>
      <c r="D105" s="66" t="s">
        <v>9623</v>
      </c>
      <c r="E105" s="7" t="s">
        <v>9622</v>
      </c>
      <c r="F105" s="24"/>
      <c r="G105" s="24">
        <v>5000</v>
      </c>
      <c r="H105" s="9" t="s">
        <v>16</v>
      </c>
      <c r="I105" s="9"/>
      <c r="J105" s="9" t="s">
        <v>23</v>
      </c>
      <c r="K105" s="7" t="s">
        <v>22</v>
      </c>
      <c r="L105" s="9" t="s">
        <v>9502</v>
      </c>
      <c r="M105" s="9" t="s">
        <v>9593</v>
      </c>
      <c r="N105" s="9"/>
      <c r="O105" s="3"/>
    </row>
    <row r="106" spans="1:15" ht="36" customHeight="1">
      <c r="A106" s="16" t="s">
        <v>9663</v>
      </c>
      <c r="B106" s="20">
        <v>452</v>
      </c>
      <c r="C106" s="32"/>
      <c r="D106" s="55" t="s">
        <v>9664</v>
      </c>
      <c r="E106" s="7"/>
      <c r="F106" s="24"/>
      <c r="G106" s="53">
        <f>G107</f>
        <v>55000</v>
      </c>
      <c r="H106" s="9"/>
      <c r="I106" s="9"/>
      <c r="J106" s="9"/>
      <c r="L106" s="9"/>
      <c r="M106" s="9"/>
      <c r="N106" s="9"/>
      <c r="O106" s="3"/>
    </row>
    <row r="107" spans="1:15" ht="56.25">
      <c r="A107" s="16"/>
      <c r="B107" s="20"/>
      <c r="C107" s="32" t="s">
        <v>9662</v>
      </c>
      <c r="D107" s="66" t="s">
        <v>9615</v>
      </c>
      <c r="E107" s="7" t="s">
        <v>9614</v>
      </c>
      <c r="F107" s="24">
        <v>140000</v>
      </c>
      <c r="G107" s="24">
        <v>55000</v>
      </c>
      <c r="H107" s="9" t="s">
        <v>16</v>
      </c>
      <c r="I107" s="9"/>
      <c r="J107" s="9" t="s">
        <v>23</v>
      </c>
      <c r="K107" s="7" t="s">
        <v>22</v>
      </c>
      <c r="L107" s="9" t="s">
        <v>9502</v>
      </c>
      <c r="M107" s="9" t="s">
        <v>9593</v>
      </c>
      <c r="N107" s="9"/>
      <c r="O107" s="3"/>
    </row>
    <row r="108" spans="1:14" ht="21" customHeight="1">
      <c r="A108" s="34"/>
      <c r="B108" s="35"/>
      <c r="C108" s="36"/>
      <c r="D108" s="10"/>
      <c r="E108" s="11"/>
      <c r="F108" s="37"/>
      <c r="G108" s="37"/>
      <c r="H108" s="11"/>
      <c r="I108" s="11"/>
      <c r="J108" s="11"/>
      <c r="K108" s="30"/>
      <c r="L108" s="11"/>
      <c r="M108" s="11"/>
      <c r="N108" s="11"/>
    </row>
    <row r="109" spans="1:14" ht="24.75" customHeight="1">
      <c r="A109" s="75" t="s">
        <v>9610</v>
      </c>
      <c r="B109" s="75"/>
      <c r="C109" s="75"/>
      <c r="D109" s="75"/>
      <c r="E109" s="11"/>
      <c r="F109" s="29"/>
      <c r="G109" s="29"/>
      <c r="H109" s="11"/>
      <c r="I109" s="11"/>
      <c r="J109" s="11"/>
      <c r="K109" s="30"/>
      <c r="L109" s="11"/>
      <c r="M109" s="11"/>
      <c r="N109" s="11"/>
    </row>
    <row r="110" spans="1:14" ht="24.75" customHeight="1">
      <c r="A110" s="75" t="s">
        <v>9518</v>
      </c>
      <c r="B110" s="75"/>
      <c r="C110" s="75"/>
      <c r="D110" s="75"/>
      <c r="E110" s="11"/>
      <c r="F110" s="29"/>
      <c r="G110" s="29"/>
      <c r="H110" s="11"/>
      <c r="I110" s="11"/>
      <c r="J110" s="11"/>
      <c r="K110" s="30"/>
      <c r="L110" s="75" t="s">
        <v>9520</v>
      </c>
      <c r="M110" s="75"/>
      <c r="N110" s="28"/>
    </row>
    <row r="111" spans="1:14" ht="36" customHeight="1">
      <c r="A111" s="75" t="s">
        <v>9519</v>
      </c>
      <c r="B111" s="75"/>
      <c r="C111" s="75"/>
      <c r="D111" s="75"/>
      <c r="E111" s="11"/>
      <c r="F111" s="29"/>
      <c r="G111" s="29"/>
      <c r="H111" s="11"/>
      <c r="I111" s="11"/>
      <c r="J111" s="11"/>
      <c r="K111" s="30"/>
      <c r="L111" s="75" t="s">
        <v>9521</v>
      </c>
      <c r="M111" s="75"/>
      <c r="N111" s="75"/>
    </row>
    <row r="112" spans="1:14" ht="24.75" customHeight="1">
      <c r="A112" s="38"/>
      <c r="B112" s="39"/>
      <c r="C112" s="40"/>
      <c r="D112" s="38"/>
      <c r="E112" s="11"/>
      <c r="F112" s="29"/>
      <c r="G112" s="29"/>
      <c r="H112" s="11"/>
      <c r="I112" s="11"/>
      <c r="J112" s="11"/>
      <c r="K112" s="30"/>
      <c r="L112" s="75" t="s">
        <v>9527</v>
      </c>
      <c r="M112" s="75"/>
      <c r="N112" s="28"/>
    </row>
    <row r="113" spans="1:14" ht="24.7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1:14" ht="24.75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</row>
    <row r="115" spans="1:14" ht="24.7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</row>
    <row r="116" spans="1:14" ht="24.7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</row>
    <row r="117" spans="1:14" ht="24.7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</row>
    <row r="118" spans="1:14" ht="24.7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</row>
    <row r="119" spans="1:14" ht="24.7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</row>
    <row r="120" spans="1:14" ht="24.7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</row>
    <row r="121" spans="1:14" ht="24.7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</row>
    <row r="122" spans="1:14" ht="24.7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</row>
    <row r="123" spans="1:14" ht="24.75" customHeight="1">
      <c r="A123" s="25"/>
      <c r="B123" s="25"/>
      <c r="C123" s="25"/>
      <c r="D123" s="25"/>
      <c r="E123" s="25"/>
      <c r="F123" s="41"/>
      <c r="G123" s="41"/>
      <c r="H123" s="25"/>
      <c r="I123" s="25"/>
      <c r="J123" s="25"/>
      <c r="K123" s="42"/>
      <c r="L123" s="25"/>
      <c r="M123" s="25"/>
      <c r="N123" s="25"/>
    </row>
    <row r="124" spans="1:14" ht="24.75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3:14" ht="24.75" customHeight="1">
      <c r="C125" s="26"/>
      <c r="D125" s="26"/>
      <c r="E125" s="26"/>
      <c r="F125" s="29"/>
      <c r="G125" s="29"/>
      <c r="H125" s="26"/>
      <c r="I125" s="26"/>
      <c r="J125" s="26"/>
      <c r="K125" s="30"/>
      <c r="L125" s="26"/>
      <c r="M125" s="26"/>
      <c r="N125" s="26"/>
    </row>
    <row r="126" spans="1:14" ht="24.75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3:14" ht="18.75">
      <c r="C127" s="26"/>
      <c r="D127" s="26"/>
      <c r="E127" s="26"/>
      <c r="F127" s="29"/>
      <c r="G127" s="29"/>
      <c r="H127" s="26"/>
      <c r="I127" s="26"/>
      <c r="J127" s="26"/>
      <c r="K127" s="30"/>
      <c r="L127" s="26"/>
      <c r="M127" s="26"/>
      <c r="N127" s="26"/>
    </row>
    <row r="128" spans="3:14" ht="18.75">
      <c r="C128" s="26"/>
      <c r="D128" s="26"/>
      <c r="E128" s="26"/>
      <c r="F128" s="29"/>
      <c r="G128" s="29"/>
      <c r="H128" s="26"/>
      <c r="I128" s="26"/>
      <c r="J128" s="26"/>
      <c r="K128" s="30"/>
      <c r="L128" s="26"/>
      <c r="M128" s="26"/>
      <c r="N128" s="26"/>
    </row>
    <row r="129" spans="3:14" ht="18.75">
      <c r="C129" s="26"/>
      <c r="D129" s="26"/>
      <c r="E129" s="26"/>
      <c r="F129" s="29"/>
      <c r="G129" s="29"/>
      <c r="H129" s="26"/>
      <c r="I129" s="26"/>
      <c r="J129" s="26"/>
      <c r="K129" s="30"/>
      <c r="L129" s="26"/>
      <c r="M129" s="26"/>
      <c r="N129" s="26"/>
    </row>
    <row r="130" spans="3:14" ht="18.75">
      <c r="C130" s="26"/>
      <c r="D130" s="26"/>
      <c r="E130" s="26"/>
      <c r="F130" s="29"/>
      <c r="G130" s="29"/>
      <c r="H130" s="26"/>
      <c r="I130" s="26"/>
      <c r="J130" s="26"/>
      <c r="K130" s="30"/>
      <c r="L130" s="26"/>
      <c r="M130" s="26"/>
      <c r="N130" s="26"/>
    </row>
    <row r="131" spans="3:14" ht="18.75">
      <c r="C131" s="26"/>
      <c r="D131" s="26"/>
      <c r="E131" s="26"/>
      <c r="F131" s="29"/>
      <c r="G131" s="29"/>
      <c r="H131" s="26"/>
      <c r="I131" s="26"/>
      <c r="J131" s="26"/>
      <c r="K131" s="30"/>
      <c r="L131" s="26"/>
      <c r="M131" s="26"/>
      <c r="N131" s="26"/>
    </row>
    <row r="132" spans="3:14" ht="18.75">
      <c r="C132" s="26"/>
      <c r="D132" s="26"/>
      <c r="E132" s="26"/>
      <c r="F132" s="29"/>
      <c r="G132" s="29"/>
      <c r="H132" s="26"/>
      <c r="I132" s="26"/>
      <c r="J132" s="26"/>
      <c r="K132" s="30"/>
      <c r="L132" s="26"/>
      <c r="M132" s="26"/>
      <c r="N132" s="26"/>
    </row>
    <row r="133" spans="3:14" ht="18.75">
      <c r="C133" s="26"/>
      <c r="D133" s="26"/>
      <c r="E133" s="26"/>
      <c r="F133" s="29"/>
      <c r="G133" s="29"/>
      <c r="H133" s="26"/>
      <c r="I133" s="26"/>
      <c r="J133" s="26"/>
      <c r="K133" s="30"/>
      <c r="L133" s="26"/>
      <c r="M133" s="26"/>
      <c r="N133" s="26"/>
    </row>
    <row r="134" spans="3:14" ht="18.75">
      <c r="C134" s="26"/>
      <c r="D134" s="26"/>
      <c r="E134" s="26"/>
      <c r="F134" s="29"/>
      <c r="G134" s="29"/>
      <c r="H134" s="26"/>
      <c r="I134" s="26"/>
      <c r="J134" s="26"/>
      <c r="K134" s="30"/>
      <c r="L134" s="26"/>
      <c r="M134" s="26"/>
      <c r="N134" s="26"/>
    </row>
    <row r="135" spans="3:14" ht="18.75">
      <c r="C135" s="26"/>
      <c r="D135" s="26"/>
      <c r="E135" s="26"/>
      <c r="F135" s="29"/>
      <c r="G135" s="29"/>
      <c r="H135" s="26"/>
      <c r="I135" s="26"/>
      <c r="J135" s="26"/>
      <c r="K135" s="30"/>
      <c r="L135" s="26"/>
      <c r="M135" s="26"/>
      <c r="N135" s="26"/>
    </row>
    <row r="136" spans="3:14" ht="18.75">
      <c r="C136" s="26"/>
      <c r="D136" s="26"/>
      <c r="E136" s="26"/>
      <c r="F136" s="29"/>
      <c r="G136" s="29"/>
      <c r="H136" s="26"/>
      <c r="I136" s="26"/>
      <c r="J136" s="26"/>
      <c r="K136" s="30"/>
      <c r="L136" s="26"/>
      <c r="M136" s="26"/>
      <c r="N136" s="26"/>
    </row>
    <row r="137" spans="2:14" ht="18.75">
      <c r="B137" s="33"/>
      <c r="C137" s="26"/>
      <c r="D137" s="26"/>
      <c r="E137" s="26"/>
      <c r="F137" s="29"/>
      <c r="G137" s="29"/>
      <c r="H137" s="26"/>
      <c r="I137" s="26"/>
      <c r="J137" s="26"/>
      <c r="K137" s="30"/>
      <c r="L137" s="26"/>
      <c r="M137" s="26"/>
      <c r="N137" s="26"/>
    </row>
    <row r="138" spans="2:14" ht="18.75">
      <c r="B138" s="33"/>
      <c r="C138" s="26"/>
      <c r="D138" s="26"/>
      <c r="E138" s="26"/>
      <c r="F138" s="29"/>
      <c r="G138" s="29"/>
      <c r="H138" s="26"/>
      <c r="I138" s="26"/>
      <c r="J138" s="26"/>
      <c r="K138" s="30"/>
      <c r="L138" s="26"/>
      <c r="M138" s="26"/>
      <c r="N138" s="26"/>
    </row>
    <row r="139" spans="2:14" ht="18.75">
      <c r="B139" s="33"/>
      <c r="C139" s="26"/>
      <c r="D139" s="26"/>
      <c r="E139" s="26"/>
      <c r="F139" s="29"/>
      <c r="G139" s="29"/>
      <c r="H139" s="26"/>
      <c r="I139" s="26"/>
      <c r="J139" s="26"/>
      <c r="K139" s="30"/>
      <c r="L139" s="26"/>
      <c r="M139" s="26"/>
      <c r="N139" s="26"/>
    </row>
    <row r="140" spans="2:14" ht="18.75">
      <c r="B140" s="33"/>
      <c r="C140" s="26"/>
      <c r="D140" s="26"/>
      <c r="E140" s="26"/>
      <c r="F140" s="29"/>
      <c r="G140" s="29"/>
      <c r="H140" s="26"/>
      <c r="I140" s="26"/>
      <c r="J140" s="26"/>
      <c r="K140" s="30"/>
      <c r="L140" s="26"/>
      <c r="M140" s="26"/>
      <c r="N140" s="26"/>
    </row>
    <row r="141" spans="2:14" ht="18.75">
      <c r="B141" s="33"/>
      <c r="C141" s="26"/>
      <c r="D141" s="26"/>
      <c r="E141" s="26"/>
      <c r="F141" s="29"/>
      <c r="G141" s="29"/>
      <c r="H141" s="26"/>
      <c r="I141" s="26"/>
      <c r="J141" s="26"/>
      <c r="K141" s="30"/>
      <c r="L141" s="26"/>
      <c r="M141" s="26"/>
      <c r="N141" s="26"/>
    </row>
    <row r="142" spans="2:14" ht="18.75">
      <c r="B142" s="33"/>
      <c r="C142" s="26"/>
      <c r="D142" s="26"/>
      <c r="E142" s="26"/>
      <c r="F142" s="29"/>
      <c r="G142" s="29"/>
      <c r="H142" s="26"/>
      <c r="I142" s="26"/>
      <c r="J142" s="26"/>
      <c r="K142" s="30"/>
      <c r="L142" s="26"/>
      <c r="M142" s="26"/>
      <c r="N142" s="26"/>
    </row>
    <row r="143" spans="2:14" ht="18.75">
      <c r="B143" s="33"/>
      <c r="C143" s="26"/>
      <c r="D143" s="26"/>
      <c r="E143" s="26"/>
      <c r="F143" s="29"/>
      <c r="G143" s="29"/>
      <c r="H143" s="26"/>
      <c r="I143" s="26"/>
      <c r="J143" s="26"/>
      <c r="K143" s="30"/>
      <c r="L143" s="26"/>
      <c r="M143" s="26"/>
      <c r="N143" s="26"/>
    </row>
    <row r="144" spans="2:14" ht="18.75">
      <c r="B144" s="33"/>
      <c r="C144" s="26"/>
      <c r="D144" s="26"/>
      <c r="E144" s="26"/>
      <c r="F144" s="29"/>
      <c r="G144" s="29"/>
      <c r="H144" s="26"/>
      <c r="I144" s="26"/>
      <c r="J144" s="26"/>
      <c r="K144" s="30"/>
      <c r="L144" s="26"/>
      <c r="M144" s="26"/>
      <c r="N144" s="26"/>
    </row>
    <row r="145" spans="2:14" ht="18.75">
      <c r="B145" s="33"/>
      <c r="C145" s="26"/>
      <c r="D145" s="26"/>
      <c r="E145" s="26"/>
      <c r="F145" s="29"/>
      <c r="G145" s="29"/>
      <c r="H145" s="26"/>
      <c r="I145" s="26"/>
      <c r="J145" s="26"/>
      <c r="K145" s="30"/>
      <c r="L145" s="26"/>
      <c r="M145" s="26"/>
      <c r="N145" s="26"/>
    </row>
    <row r="146" spans="2:14" ht="18.75">
      <c r="B146" s="33"/>
      <c r="C146" s="26"/>
      <c r="D146" s="26"/>
      <c r="E146" s="26"/>
      <c r="F146" s="29"/>
      <c r="G146" s="29"/>
      <c r="H146" s="26"/>
      <c r="I146" s="26"/>
      <c r="J146" s="26"/>
      <c r="K146" s="30"/>
      <c r="L146" s="26"/>
      <c r="M146" s="26"/>
      <c r="N146" s="26"/>
    </row>
    <row r="147" spans="2:14" ht="18.75">
      <c r="B147" s="33"/>
      <c r="C147" s="26"/>
      <c r="D147" s="26"/>
      <c r="E147" s="26"/>
      <c r="F147" s="29"/>
      <c r="G147" s="29"/>
      <c r="H147" s="26"/>
      <c r="I147" s="26"/>
      <c r="J147" s="26"/>
      <c r="K147" s="30"/>
      <c r="L147" s="26"/>
      <c r="M147" s="26"/>
      <c r="N147" s="26"/>
    </row>
    <row r="148" spans="2:14" ht="18.75">
      <c r="B148" s="33"/>
      <c r="C148" s="26"/>
      <c r="D148" s="26"/>
      <c r="E148" s="26"/>
      <c r="F148" s="29"/>
      <c r="G148" s="29"/>
      <c r="H148" s="26"/>
      <c r="I148" s="26"/>
      <c r="J148" s="26"/>
      <c r="K148" s="30"/>
      <c r="L148" s="26"/>
      <c r="M148" s="26"/>
      <c r="N148" s="26"/>
    </row>
    <row r="149" spans="2:14" ht="18.75">
      <c r="B149" s="33"/>
      <c r="C149" s="26"/>
      <c r="D149" s="26"/>
      <c r="E149" s="26"/>
      <c r="F149" s="29"/>
      <c r="G149" s="29"/>
      <c r="H149" s="26"/>
      <c r="I149" s="26"/>
      <c r="J149" s="26"/>
      <c r="K149" s="30"/>
      <c r="L149" s="26"/>
      <c r="M149" s="26"/>
      <c r="N149" s="26"/>
    </row>
    <row r="150" spans="2:14" ht="18.75">
      <c r="B150" s="33"/>
      <c r="C150" s="26"/>
      <c r="D150" s="26"/>
      <c r="E150" s="26"/>
      <c r="F150" s="29"/>
      <c r="G150" s="29"/>
      <c r="H150" s="26"/>
      <c r="I150" s="26"/>
      <c r="J150" s="26"/>
      <c r="K150" s="30"/>
      <c r="L150" s="26"/>
      <c r="M150" s="26"/>
      <c r="N150" s="26"/>
    </row>
    <row r="151" spans="2:14" ht="18.75">
      <c r="B151" s="33"/>
      <c r="C151" s="26"/>
      <c r="D151" s="26"/>
      <c r="E151" s="26"/>
      <c r="F151" s="29"/>
      <c r="G151" s="29"/>
      <c r="H151" s="26"/>
      <c r="I151" s="26"/>
      <c r="J151" s="26"/>
      <c r="K151" s="30"/>
      <c r="L151" s="26"/>
      <c r="M151" s="26"/>
      <c r="N151" s="26"/>
    </row>
    <row r="152" spans="2:14" ht="18.75">
      <c r="B152" s="33"/>
      <c r="C152" s="26"/>
      <c r="D152" s="26"/>
      <c r="E152" s="26"/>
      <c r="F152" s="29"/>
      <c r="G152" s="29"/>
      <c r="H152" s="26"/>
      <c r="I152" s="26"/>
      <c r="J152" s="26"/>
      <c r="K152" s="30"/>
      <c r="L152" s="26"/>
      <c r="M152" s="26"/>
      <c r="N152" s="26"/>
    </row>
    <row r="153" spans="2:14" ht="18.75">
      <c r="B153" s="33"/>
      <c r="C153" s="26"/>
      <c r="D153" s="26"/>
      <c r="E153" s="26"/>
      <c r="F153" s="29"/>
      <c r="G153" s="29"/>
      <c r="H153" s="26"/>
      <c r="I153" s="26"/>
      <c r="J153" s="26"/>
      <c r="K153" s="30"/>
      <c r="L153" s="26"/>
      <c r="M153" s="26"/>
      <c r="N153" s="26"/>
    </row>
    <row r="154" spans="2:14" ht="18.75">
      <c r="B154" s="33"/>
      <c r="C154" s="26"/>
      <c r="D154" s="26"/>
      <c r="E154" s="26"/>
      <c r="F154" s="29"/>
      <c r="G154" s="29"/>
      <c r="H154" s="26"/>
      <c r="I154" s="26"/>
      <c r="J154" s="26"/>
      <c r="K154" s="30"/>
      <c r="L154" s="26"/>
      <c r="M154" s="26"/>
      <c r="N154" s="26"/>
    </row>
    <row r="155" spans="2:14" ht="18.75">
      <c r="B155" s="33"/>
      <c r="C155" s="26"/>
      <c r="D155" s="26"/>
      <c r="E155" s="26"/>
      <c r="F155" s="29"/>
      <c r="G155" s="29"/>
      <c r="H155" s="26"/>
      <c r="I155" s="26"/>
      <c r="J155" s="26"/>
      <c r="K155" s="30"/>
      <c r="L155" s="26"/>
      <c r="M155" s="26"/>
      <c r="N155" s="26"/>
    </row>
    <row r="156" spans="2:14" ht="18.75">
      <c r="B156" s="33"/>
      <c r="C156" s="26"/>
      <c r="D156" s="26"/>
      <c r="E156" s="26"/>
      <c r="F156" s="29"/>
      <c r="G156" s="29"/>
      <c r="H156" s="26"/>
      <c r="I156" s="26"/>
      <c r="J156" s="26"/>
      <c r="K156" s="30"/>
      <c r="L156" s="26"/>
      <c r="M156" s="26"/>
      <c r="N156" s="26"/>
    </row>
    <row r="157" spans="2:14" ht="18.75">
      <c r="B157" s="33"/>
      <c r="C157" s="26"/>
      <c r="D157" s="26"/>
      <c r="E157" s="26"/>
      <c r="F157" s="29"/>
      <c r="G157" s="29"/>
      <c r="H157" s="26"/>
      <c r="I157" s="26"/>
      <c r="J157" s="26"/>
      <c r="K157" s="30"/>
      <c r="L157" s="26"/>
      <c r="M157" s="26"/>
      <c r="N157" s="26"/>
    </row>
    <row r="158" spans="2:14" ht="18.75">
      <c r="B158" s="33"/>
      <c r="C158" s="26"/>
      <c r="D158" s="26"/>
      <c r="E158" s="26"/>
      <c r="F158" s="29"/>
      <c r="G158" s="29"/>
      <c r="H158" s="26"/>
      <c r="I158" s="26"/>
      <c r="J158" s="26"/>
      <c r="K158" s="30"/>
      <c r="L158" s="26"/>
      <c r="M158" s="26"/>
      <c r="N158" s="26"/>
    </row>
    <row r="159" spans="2:14" ht="18.75">
      <c r="B159" s="33"/>
      <c r="C159" s="26"/>
      <c r="D159" s="26"/>
      <c r="E159" s="26"/>
      <c r="F159" s="29"/>
      <c r="G159" s="29"/>
      <c r="H159" s="26"/>
      <c r="I159" s="26"/>
      <c r="J159" s="26"/>
      <c r="K159" s="30"/>
      <c r="L159" s="26"/>
      <c r="M159" s="26"/>
      <c r="N159" s="26"/>
    </row>
    <row r="160" spans="2:14" ht="18.75">
      <c r="B160" s="33"/>
      <c r="C160" s="26"/>
      <c r="D160" s="26"/>
      <c r="E160" s="26"/>
      <c r="F160" s="29"/>
      <c r="G160" s="29"/>
      <c r="H160" s="26"/>
      <c r="I160" s="26"/>
      <c r="J160" s="26"/>
      <c r="K160" s="30"/>
      <c r="L160" s="26"/>
      <c r="M160" s="26"/>
      <c r="N160" s="26"/>
    </row>
    <row r="161" spans="2:14" ht="18.75">
      <c r="B161" s="33"/>
      <c r="C161" s="26"/>
      <c r="D161" s="26"/>
      <c r="E161" s="26"/>
      <c r="F161" s="29"/>
      <c r="G161" s="29"/>
      <c r="H161" s="26"/>
      <c r="I161" s="26"/>
      <c r="J161" s="26"/>
      <c r="K161" s="30"/>
      <c r="L161" s="26"/>
      <c r="M161" s="26"/>
      <c r="N161" s="26"/>
    </row>
    <row r="162" spans="2:14" ht="18.75">
      <c r="B162" s="33"/>
      <c r="C162" s="26"/>
      <c r="D162" s="26"/>
      <c r="E162" s="26"/>
      <c r="F162" s="29"/>
      <c r="G162" s="29"/>
      <c r="H162" s="26"/>
      <c r="I162" s="26"/>
      <c r="J162" s="26"/>
      <c r="K162" s="30"/>
      <c r="L162" s="26"/>
      <c r="M162" s="26"/>
      <c r="N162" s="26"/>
    </row>
    <row r="163" spans="2:14" ht="18.75">
      <c r="B163" s="33"/>
      <c r="C163" s="26"/>
      <c r="D163" s="26"/>
      <c r="E163" s="26"/>
      <c r="F163" s="29"/>
      <c r="G163" s="29"/>
      <c r="H163" s="26"/>
      <c r="I163" s="26"/>
      <c r="J163" s="26"/>
      <c r="K163" s="30"/>
      <c r="L163" s="26"/>
      <c r="M163" s="26"/>
      <c r="N163" s="26"/>
    </row>
    <row r="164" spans="2:14" ht="18.75">
      <c r="B164" s="33"/>
      <c r="C164" s="26"/>
      <c r="D164" s="26"/>
      <c r="E164" s="26"/>
      <c r="F164" s="29"/>
      <c r="G164" s="29"/>
      <c r="H164" s="26"/>
      <c r="I164" s="26"/>
      <c r="J164" s="26"/>
      <c r="K164" s="30"/>
      <c r="L164" s="26"/>
      <c r="M164" s="26"/>
      <c r="N164" s="26"/>
    </row>
    <row r="165" spans="2:14" ht="18.75">
      <c r="B165" s="33"/>
      <c r="C165" s="26"/>
      <c r="D165" s="26"/>
      <c r="E165" s="26"/>
      <c r="F165" s="29"/>
      <c r="G165" s="29"/>
      <c r="H165" s="26"/>
      <c r="I165" s="26"/>
      <c r="J165" s="26"/>
      <c r="K165" s="30"/>
      <c r="L165" s="26"/>
      <c r="M165" s="26"/>
      <c r="N165" s="26"/>
    </row>
    <row r="166" spans="2:14" ht="18.75">
      <c r="B166" s="33"/>
      <c r="C166" s="26"/>
      <c r="D166" s="26"/>
      <c r="E166" s="26"/>
      <c r="F166" s="29"/>
      <c r="G166" s="29"/>
      <c r="H166" s="26"/>
      <c r="I166" s="26"/>
      <c r="J166" s="26"/>
      <c r="K166" s="30"/>
      <c r="L166" s="26"/>
      <c r="M166" s="26"/>
      <c r="N166" s="26"/>
    </row>
    <row r="167" spans="2:14" ht="18.75">
      <c r="B167" s="33"/>
      <c r="C167" s="26"/>
      <c r="D167" s="26"/>
      <c r="E167" s="26"/>
      <c r="F167" s="29"/>
      <c r="G167" s="29"/>
      <c r="H167" s="26"/>
      <c r="I167" s="26"/>
      <c r="J167" s="26"/>
      <c r="K167" s="30"/>
      <c r="L167" s="26"/>
      <c r="M167" s="26"/>
      <c r="N167" s="26"/>
    </row>
    <row r="168" spans="2:14" ht="18.75">
      <c r="B168" s="33"/>
      <c r="C168" s="26"/>
      <c r="D168" s="26"/>
      <c r="E168" s="26"/>
      <c r="F168" s="29"/>
      <c r="G168" s="29"/>
      <c r="H168" s="26"/>
      <c r="I168" s="26"/>
      <c r="J168" s="26"/>
      <c r="K168" s="30"/>
      <c r="L168" s="26"/>
      <c r="M168" s="26"/>
      <c r="N168" s="26"/>
    </row>
    <row r="169" spans="2:14" ht="18.75">
      <c r="B169" s="33"/>
      <c r="C169" s="26"/>
      <c r="D169" s="26"/>
      <c r="E169" s="26"/>
      <c r="F169" s="29"/>
      <c r="G169" s="29"/>
      <c r="H169" s="26"/>
      <c r="I169" s="26"/>
      <c r="J169" s="26"/>
      <c r="K169" s="30"/>
      <c r="L169" s="26"/>
      <c r="M169" s="26"/>
      <c r="N169" s="26"/>
    </row>
    <row r="170" spans="2:14" ht="18.75">
      <c r="B170" s="33"/>
      <c r="C170" s="26"/>
      <c r="D170" s="26"/>
      <c r="E170" s="26"/>
      <c r="F170" s="29"/>
      <c r="G170" s="29"/>
      <c r="H170" s="26"/>
      <c r="I170" s="26"/>
      <c r="J170" s="26"/>
      <c r="K170" s="30"/>
      <c r="L170" s="26"/>
      <c r="M170" s="26"/>
      <c r="N170" s="26"/>
    </row>
    <row r="171" spans="2:14" ht="18.75">
      <c r="B171" s="33"/>
      <c r="C171" s="26"/>
      <c r="D171" s="26"/>
      <c r="E171" s="26"/>
      <c r="F171" s="29"/>
      <c r="G171" s="29"/>
      <c r="H171" s="26"/>
      <c r="I171" s="26"/>
      <c r="J171" s="26"/>
      <c r="K171" s="30"/>
      <c r="L171" s="26"/>
      <c r="M171" s="26"/>
      <c r="N171" s="26"/>
    </row>
    <row r="172" spans="2:14" ht="18.75">
      <c r="B172" s="33"/>
      <c r="C172" s="26"/>
      <c r="D172" s="26"/>
      <c r="E172" s="26"/>
      <c r="F172" s="29"/>
      <c r="G172" s="29"/>
      <c r="H172" s="26"/>
      <c r="I172" s="26"/>
      <c r="J172" s="26"/>
      <c r="K172" s="30"/>
      <c r="L172" s="26"/>
      <c r="M172" s="26"/>
      <c r="N172" s="26"/>
    </row>
    <row r="173" spans="2:14" ht="18.75">
      <c r="B173" s="33"/>
      <c r="C173" s="26"/>
      <c r="D173" s="26"/>
      <c r="E173" s="26"/>
      <c r="F173" s="29"/>
      <c r="G173" s="29"/>
      <c r="H173" s="26"/>
      <c r="I173" s="26"/>
      <c r="J173" s="26"/>
      <c r="K173" s="30"/>
      <c r="L173" s="26"/>
      <c r="M173" s="26"/>
      <c r="N173" s="26"/>
    </row>
    <row r="174" spans="2:14" ht="18.75">
      <c r="B174" s="33"/>
      <c r="C174" s="26"/>
      <c r="D174" s="26"/>
      <c r="E174" s="26"/>
      <c r="F174" s="29"/>
      <c r="G174" s="29"/>
      <c r="H174" s="26"/>
      <c r="I174" s="26"/>
      <c r="J174" s="26"/>
      <c r="K174" s="30"/>
      <c r="L174" s="26"/>
      <c r="M174" s="26"/>
      <c r="N174" s="26"/>
    </row>
    <row r="175" spans="2:14" ht="18.75">
      <c r="B175" s="33"/>
      <c r="C175" s="26"/>
      <c r="D175" s="26"/>
      <c r="E175" s="26"/>
      <c r="F175" s="29"/>
      <c r="G175" s="29"/>
      <c r="H175" s="26"/>
      <c r="I175" s="26"/>
      <c r="J175" s="26"/>
      <c r="K175" s="30"/>
      <c r="L175" s="26"/>
      <c r="M175" s="26"/>
      <c r="N175" s="26"/>
    </row>
  </sheetData>
  <sheetProtection/>
  <autoFilter ref="C1:C175"/>
  <mergeCells count="23">
    <mergeCell ref="A120:N120"/>
    <mergeCell ref="A121:N121"/>
    <mergeCell ref="A122:N122"/>
    <mergeCell ref="A124:N124"/>
    <mergeCell ref="A126:N126"/>
    <mergeCell ref="A114:N114"/>
    <mergeCell ref="A115:N115"/>
    <mergeCell ref="A116:N116"/>
    <mergeCell ref="A117:N117"/>
    <mergeCell ref="A118:N118"/>
    <mergeCell ref="A119:N119"/>
    <mergeCell ref="A110:D110"/>
    <mergeCell ref="L110:M110"/>
    <mergeCell ref="A111:D111"/>
    <mergeCell ref="L111:N111"/>
    <mergeCell ref="L112:M112"/>
    <mergeCell ref="A113:N113"/>
    <mergeCell ref="A5:N5"/>
    <mergeCell ref="A1:D1"/>
    <mergeCell ref="A2:D2"/>
    <mergeCell ref="A3:D3"/>
    <mergeCell ref="A4:D4"/>
    <mergeCell ref="A109:D109"/>
  </mergeCells>
  <dataValidations count="10">
    <dataValidation type="list" showInputMessage="1" showErrorMessage="1" promptTitle="Vrsta postupka" prompt="Je obavezan podatak&#10;" sqref="H1:H4 H127:H65536 H125 H6:H112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G4 F127:G65536 F125:G125 F6:G112">
      <formula1>100</formula1>
    </dataValidation>
    <dataValidation type="list" allowBlank="1" showInputMessage="1" showErrorMessage="1" sqref="I1:I4 I127:I65536 I125 I68 I6:I66 I71:I112">
      <formula1>REZIM</formula1>
    </dataValidation>
    <dataValidation type="list" allowBlank="1" showInputMessage="1" showErrorMessage="1" promptTitle="Predmet podijeljen una grupe" prompt="je obavezan podatak" sqref="J1:J4 J127:J65536 J125 J6:J112">
      <formula1>DANE</formula1>
    </dataValidation>
    <dataValidation type="list" allowBlank="1" showInputMessage="1" showErrorMessage="1" promptTitle="Ugovor/OS/Narudžbenica" prompt="je obavezan podatak" sqref="K1:K4 K127:K65536 K125 K6:K112">
      <formula1>UON</formula1>
    </dataValidation>
    <dataValidation allowBlank="1" showInputMessage="1" showErrorMessage="1" promptTitle="Planirani početak postupka" prompt="je obavezan podatak za postupke javne nabave" sqref="L1:L4 L127:L65536 L125 L6:L112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109:A110 D127:D65536 D125 D6:D108">
      <formula1>2</formula1>
      <formula2>200</formula2>
    </dataValidation>
    <dataValidation allowBlank="1" showInputMessage="1" showErrorMessage="1" promptTitle="Planirano trajanje ugovora/OS" prompt="je obavezan podatak za postupke javne nabave" sqref="M127:M65536 M125 M1:M4 M6:M110"/>
    <dataValidation allowBlank="1" showInputMessage="1" showErrorMessage="1" promptTitle="CPV" prompt="Je obavezan podatak" sqref="E127:E65536 A5 E1:E4 E125 E76:E77 E108:E112 E82:E101 E6:E70"/>
    <dataValidation allowBlank="1" showInputMessage="1" showErrorMessage="1" promptTitle="Evidencijski broj nabave" prompt="Je obavezan podatak&#10;" sqref="C112 A114 C127:C65536 A1:A4 C125 C82 C86:C108 C6:C72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&amp;CStranica &amp;P od &amp;N</oddFooter>
  </headerFooter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2024-01-10T09:58:53Z</dcterms:modified>
  <cp:category/>
  <cp:version/>
  <cp:contentType/>
  <cp:contentStatus/>
</cp:coreProperties>
</file>